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strucciones" sheetId="1" r:id="rId1"/>
    <sheet name="Presupuesto" sheetId="2" r:id="rId2"/>
    <sheet name="Gastos" sheetId="3" r:id="rId3"/>
    <sheet name="Resumen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$&quot;\ #,##0"/>
    <numFmt numFmtId="165" formatCode="0.0%"/>
  </numFmts>
  <fonts count="5">
    <font>
      <sz val="11"/>
      <name val="Calibri"/>
    </font>
    <font>
      <b/>
      <sz val="11"/>
      <name val="Calibri"/>
    </font>
    <font>
      <b/>
      <sz val="11"/>
      <color rgb="FFFFFFFF"/>
      <name val="Calibri"/>
    </font>
    <font>
      <b/>
      <sz val="16"/>
      <color rgb="FF1F3864"/>
      <name val="Calibri"/>
    </font>
    <font>
      <i/>
      <sz val="10"/>
      <color rgb="FF595959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F6FEB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1">
    <xf numFmtId="0" fontId="0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/>
    <xf numFmtId="164" fontId="0" fillId="0" borderId="1" xfId="0" applyNumberFormat="1" applyFont="1" applyFill="1" applyBorder="1"/>
    <xf numFmtId="165" fontId="0" fillId="0" borderId="1" xfId="0" applyNumberFormat="1" applyFont="1" applyFill="1" applyBorder="1"/>
    <xf numFmtId="0" fontId="0" fillId="3" borderId="1" xfId="0" applyNumberFormat="1" applyFont="1" applyFill="1" applyBorder="1"/>
    <xf numFmtId="164" fontId="0" fillId="3" borderId="1" xfId="0" applyNumberFormat="1" applyFont="1" applyFill="1" applyBorder="1"/>
    <xf numFmtId="0" fontId="3" fillId="0" borderId="0" xfId="0" applyNumberFormat="1" applyFont="1" applyFill="1" applyBorder="1"/>
    <xf numFmtId="164" fontId="1" fillId="4" borderId="1" xfId="0" applyNumberFormat="1" applyFont="1" applyFill="1" applyBorder="1"/>
    <xf numFmtId="0" fontId="0" fillId="0" borderId="1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vertical="top" wrapText="1"/>
    </xf>
    <xf numFmtId="3" fontId="0" fillId="3" borderId="1" xfId="0" applyNumberFormat="1" applyFont="1" applyFill="1" applyBorder="1"/>
    <xf numFmtId="3" fontId="0" fillId="0" borderId="1" xfId="0" applyNumberFormat="1" applyFont="1" applyFill="1" applyBorder="1"/>
    <xf numFmtId="0" fontId="1" fillId="4" borderId="1" xfId="0" applyNumberFormat="1" applyFont="1" applyFill="1" applyBorder="1"/>
    <xf numFmtId="165" fontId="0" fillId="3" borderId="1" xfId="0" applyNumberFormat="1" applyFont="1" applyFill="1" applyBorder="1"/>
    <xf numFmtId="14" fontId="0" fillId="3" borderId="1" xfId="0" applyNumberFormat="1" applyFont="1" applyFill="1" applyBorder="1"/>
    <xf numFmtId="0" fontId="0" fillId="0" borderId="0" xfId="0" applyNumberFormat="1" applyFont="1" applyFill="1" applyBorder="1" applyAlignment="1">
      <alignment vertical="top" wrapText="1"/>
    </xf>
    <xf numFmtId="165" fontId="1" fillId="4" borderId="1" xfId="0" applyNumberFormat="1" applyFont="1" applyFill="1" applyBorder="1"/>
    <xf numFmtId="0" fontId="1" fillId="5" borderId="1" xfId="0" applyNumberFormat="1" applyFont="1" applyFill="1" applyBorder="1"/>
    <xf numFmtId="0" fontId="0" fillId="3" borderId="1" xfId="0" applyNumberFormat="1" applyFont="1" applyFill="1" applyBorder="1" applyAlignment="1">
      <alignment vertical="top" wrapText="1"/>
    </xf>
    <xf numFmtId="14" fontId="0" fillId="0" borderId="1" xfId="0" applyNumberFormat="1" applyFont="1" applyFill="1" applyBorder="1"/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/>
  </sheetViews>
  <sheetFormatPr defaultRowHeight="15"/>
  <cols>
    <col min="1" max="1" width="110" customWidth="1"/>
  </cols>
  <sheetData>
    <row r="1">
      <c r="A1" s="7" t="inlineStr">
        <is>
          <t xml:space="preserve">Planilla de control de gastos mensual</t>
        </is>
      </c>
    </row>
    <row r="3" ht="48" customHeight="1">
      <c r="A3" s="16" t="inlineStr">
        <is>
          <t xml:space="preserve">Control de gastos por categoría: un presupuesto mensual por categoría, un registro de gastos y un resumen que compara lo gastado con lo presupuestado y marca las categorías excedidas.</t>
        </is>
      </c>
    </row>
    <row r="5">
      <c r="A5" s="2" t="inlineStr">
        <is>
          <t xml:space="preserve">Cómo usarla</t>
        </is>
      </c>
    </row>
    <row r="6" ht="32" customHeight="1">
      <c r="A6" s="16" t="inlineStr">
        <is>
          <t xml:space="preserve">1. Hoja "Presupuesto": definí cuánto pensás gastar por mes en cada categoría y si el gasto es fijo o variable.</t>
        </is>
      </c>
    </row>
    <row r="7" ht="32" customHeight="1">
      <c r="A7" s="16" t="inlineStr">
        <is>
          <t xml:space="preserve">2. Hoja "Gastos": cargá una fila por gasto con fecha, mes, categoría (lista desplegable), descripción y monto.</t>
        </is>
      </c>
    </row>
    <row r="8" ht="32" customHeight="1">
      <c r="A8" s="16" t="inlineStr">
        <is>
          <t xml:space="preserve">3. Hoja "Resumen": elegí el mes a analizar en la celda amarilla. Ves lo gastado, el desvío y el estado de cada categoría.</t>
        </is>
      </c>
    </row>
    <row r="9" ht="18" customHeight="1">
      <c r="A9" s="16" t="inlineStr">
        <is>
          <t xml:space="preserve">4. Abajo del resumen está el gasto total mes a mes del año, contra el presupuesto.</t>
        </is>
      </c>
    </row>
    <row r="10" ht="18" customHeight="1">
      <c r="A10" s="16" t="inlineStr">
        <is>
          <t xml:space="preserve">5. Cargá los gastos la misma semana en que ocurren: un registro hecho a fin de mes siempre olvida cosas.</t>
        </is>
      </c>
    </row>
    <row r="12">
      <c r="A12" s="2" t="inlineStr">
        <is>
          <t xml:space="preserve">Colores</t>
        </is>
      </c>
    </row>
    <row r="13">
      <c r="A13" s="5" t="inlineStr">
        <is>
          <t xml:space="preserve">Celdas amarillas: son tuyas, escribí o reemplazá los datos de ejemplo.</t>
        </is>
      </c>
    </row>
    <row r="14">
      <c r="A14" s="9" t="inlineStr">
        <is>
          <t xml:space="preserve">Celdas blancas con borde: tienen fórmula, no las pises.</t>
        </is>
      </c>
    </row>
    <row r="15">
      <c r="A15" s="10" t="inlineStr">
        <is>
          <t xml:space="preserve">Los datos cargados son de EJEMPLO (ficticios). Reemplazalos por los de tu negocio.</t>
        </is>
      </c>
    </row>
    <row r="17">
      <c r="A17" s="10" t="inlineStr">
        <is>
          <t xml:space="preserve">Plantilla gratuita de YoFacturo (yo-facturo.com). Verificada: 16/10/2026. Para temas impositivos o laborales, confirmá con tu contador.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5"/>
  <cols>
    <col min="1" max="1" width="30" customWidth="1"/>
    <col min="2" max="2" width="14" customWidth="1"/>
    <col min="3" max="3" width="22" customWidth="1"/>
  </cols>
  <sheetData>
    <row r="1">
      <c r="A1" s="7" t="inlineStr">
        <is>
          <t xml:space="preserve">Presupuesto mensual por categoría</t>
        </is>
      </c>
    </row>
    <row r="3" ht="32" customHeight="1">
      <c r="A3" s="1" t="inlineStr">
        <is>
          <t xml:space="preserve">Categoría</t>
        </is>
      </c>
      <c r="B3" s="1" t="inlineStr">
        <is>
          <t xml:space="preserve">Tipo</t>
        </is>
      </c>
      <c r="C3" s="1" t="inlineStr">
        <is>
          <t xml:space="preserve">Presupuesto mensual ($)</t>
        </is>
      </c>
    </row>
    <row r="4">
      <c r="A4" s="5" t="inlineStr">
        <is>
          <t xml:space="preserve">Alquiler</t>
        </is>
      </c>
      <c r="B4" s="5" t="inlineStr">
        <is>
          <t xml:space="preserve">Fijo</t>
        </is>
      </c>
      <c r="C4" s="6">
        <v>450000</v>
      </c>
    </row>
    <row r="5">
      <c r="A5" s="5" t="inlineStr">
        <is>
          <t xml:space="preserve">Sueldos y cargas</t>
        </is>
      </c>
      <c r="B5" s="5" t="inlineStr">
        <is>
          <t xml:space="preserve">Fijo</t>
        </is>
      </c>
      <c r="C5" s="6">
        <v>1800000</v>
      </c>
    </row>
    <row r="6">
      <c r="A6" s="5" t="inlineStr">
        <is>
          <t xml:space="preserve">Servicios</t>
        </is>
      </c>
      <c r="B6" s="5" t="inlineStr">
        <is>
          <t xml:space="preserve">Fijo</t>
        </is>
      </c>
      <c r="C6" s="6">
        <v>210000</v>
      </c>
    </row>
    <row r="7">
      <c r="A7" s="5" t="inlineStr">
        <is>
          <t xml:space="preserve">Mercadería e insumos</t>
        </is>
      </c>
      <c r="B7" s="5" t="inlineStr">
        <is>
          <t xml:space="preserve">Variable</t>
        </is>
      </c>
      <c r="C7" s="6">
        <v>900000</v>
      </c>
    </row>
    <row r="8">
      <c r="A8" s="5" t="inlineStr">
        <is>
          <t xml:space="preserve">Marketing</t>
        </is>
      </c>
      <c r="B8" s="5" t="inlineStr">
        <is>
          <t xml:space="preserve">Variable</t>
        </is>
      </c>
      <c r="C8" s="6">
        <v>150000</v>
      </c>
    </row>
    <row r="9">
      <c r="A9" s="5" t="inlineStr">
        <is>
          <t xml:space="preserve">Impuestos y tasas</t>
        </is>
      </c>
      <c r="B9" s="5" t="inlineStr">
        <is>
          <t xml:space="preserve">Fijo</t>
        </is>
      </c>
      <c r="C9" s="6">
        <v>320000</v>
      </c>
    </row>
    <row r="10">
      <c r="A10" s="5" t="inlineStr">
        <is>
          <t xml:space="preserve">Transporte</t>
        </is>
      </c>
      <c r="B10" s="5" t="inlineStr">
        <is>
          <t xml:space="preserve">Variable</t>
        </is>
      </c>
      <c r="C10" s="6">
        <v>120000</v>
      </c>
    </row>
    <row r="11">
      <c r="A11" s="5" t="inlineStr">
        <is>
          <t xml:space="preserve">Mantenimiento</t>
        </is>
      </c>
      <c r="B11" s="5" t="inlineStr">
        <is>
          <t xml:space="preserve">Variable</t>
        </is>
      </c>
      <c r="C11" s="6">
        <v>80000</v>
      </c>
    </row>
    <row r="12">
      <c r="A12" s="5" t="inlineStr">
        <is>
          <t xml:space="preserve">Honorarios</t>
        </is>
      </c>
      <c r="B12" s="5" t="inlineStr">
        <is>
          <t xml:space="preserve">Fijo</t>
        </is>
      </c>
      <c r="C12" s="6">
        <v>140000</v>
      </c>
    </row>
    <row r="13">
      <c r="A13" s="5" t="inlineStr">
        <is>
          <t xml:space="preserve">Otros</t>
        </is>
      </c>
      <c r="B13" s="5" t="inlineStr">
        <is>
          <t xml:space="preserve">Variable</t>
        </is>
      </c>
      <c r="C13" s="6">
        <v>60000</v>
      </c>
    </row>
    <row r="14">
      <c r="A14" s="13" t="inlineStr">
        <is>
          <t xml:space="preserve">Total presupuestado</t>
        </is>
      </c>
      <c r="B14" s="13"/>
      <c r="C14" s="8">
        <f>SUM(C4:C13)</f>
        <v>4230000</v>
      </c>
    </row>
  </sheetData>
  <dataValidations count="1">
    <dataValidation type="list" allowBlank="1" showInputMessage="1" showErrorMessage="1" sqref="B4:B13">
      <formula1>"Fijo,Variable"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3" customWidth="1"/>
    <col min="2" max="2" width="10" customWidth="1"/>
    <col min="3" max="3" width="24" customWidth="1"/>
    <col min="4" max="4" width="38" customWidth="1"/>
    <col min="5" max="5" width="16" customWidth="1"/>
    <col min="6" max="6" width="18" customWidth="1"/>
  </cols>
  <sheetData>
    <row r="1">
      <c r="A1" s="7" t="inlineStr">
        <is>
          <t xml:space="preserve">Registro de gastos</t>
        </is>
      </c>
    </row>
    <row r="2">
      <c r="A2" s="10" t="inlineStr">
        <is>
          <t xml:space="preserve">Una fila por gasto. Elegí el mes y la categoría de la lista desplegable.</t>
        </is>
      </c>
    </row>
    <row r="4">
      <c r="A4" s="1" t="inlineStr">
        <is>
          <t xml:space="preserve">Fecha</t>
        </is>
      </c>
      <c r="B4" s="1" t="inlineStr">
        <is>
          <t xml:space="preserve">Mes</t>
        </is>
      </c>
      <c r="C4" s="1" t="inlineStr">
        <is>
          <t xml:space="preserve">Categoría</t>
        </is>
      </c>
      <c r="D4" s="1" t="inlineStr">
        <is>
          <t xml:space="preserve">Descripción</t>
        </is>
      </c>
      <c r="E4" s="1" t="inlineStr">
        <is>
          <t xml:space="preserve">Monto ($)</t>
        </is>
      </c>
      <c r="F4" s="1" t="inlineStr">
        <is>
          <t xml:space="preserve">Medio de pago</t>
        </is>
      </c>
    </row>
    <row r="5">
      <c r="A5" s="15">
        <v>46266</v>
      </c>
      <c r="B5" s="5" t="inlineStr">
        <is>
          <t xml:space="preserve">Sep</t>
        </is>
      </c>
      <c r="C5" s="5" t="inlineStr">
        <is>
          <t xml:space="preserve">Alquiler</t>
        </is>
      </c>
      <c r="D5" s="5" t="inlineStr">
        <is>
          <t xml:space="preserve">Alquiler del local</t>
        </is>
      </c>
      <c r="E5" s="6">
        <v>430000</v>
      </c>
      <c r="F5" s="5" t="inlineStr">
        <is>
          <t xml:space="preserve">Transferencia</t>
        </is>
      </c>
    </row>
    <row r="6">
      <c r="A6" s="15">
        <v>46270</v>
      </c>
      <c r="B6" s="5" t="inlineStr">
        <is>
          <t xml:space="preserve">Sep</t>
        </is>
      </c>
      <c r="C6" s="5" t="inlineStr">
        <is>
          <t xml:space="preserve">Sueldos y cargas</t>
        </is>
      </c>
      <c r="D6" s="5" t="inlineStr">
        <is>
          <t xml:space="preserve">Sueldos de septiembre</t>
        </is>
      </c>
      <c r="E6" s="6">
        <v>1720000</v>
      </c>
      <c r="F6" s="5" t="inlineStr">
        <is>
          <t xml:space="preserve">Transferencia</t>
        </is>
      </c>
    </row>
    <row r="7">
      <c r="A7" s="15">
        <v>46277</v>
      </c>
      <c r="B7" s="5" t="inlineStr">
        <is>
          <t xml:space="preserve">Sep</t>
        </is>
      </c>
      <c r="C7" s="5" t="inlineStr">
        <is>
          <t xml:space="preserve">Mercadería e insumos</t>
        </is>
      </c>
      <c r="D7" s="5" t="inlineStr">
        <is>
          <t xml:space="preserve">Compra a proveedores</t>
        </is>
      </c>
      <c r="E7" s="6">
        <v>880000</v>
      </c>
      <c r="F7" s="5" t="inlineStr">
        <is>
          <t xml:space="preserve">Transferencia</t>
        </is>
      </c>
    </row>
    <row r="8">
      <c r="A8" s="15">
        <v>46280</v>
      </c>
      <c r="B8" s="5" t="inlineStr">
        <is>
          <t xml:space="preserve">Sep</t>
        </is>
      </c>
      <c r="C8" s="5" t="inlineStr">
        <is>
          <t xml:space="preserve">Servicios</t>
        </is>
      </c>
      <c r="D8" s="5" t="inlineStr">
        <is>
          <t xml:space="preserve">Luz, gas e internet</t>
        </is>
      </c>
      <c r="E8" s="6">
        <v>140000</v>
      </c>
      <c r="F8" s="5" t="inlineStr">
        <is>
          <t xml:space="preserve">Débito automático</t>
        </is>
      </c>
    </row>
    <row r="9">
      <c r="A9" s="15">
        <v>46285</v>
      </c>
      <c r="B9" s="5" t="inlineStr">
        <is>
          <t xml:space="preserve">Sep</t>
        </is>
      </c>
      <c r="C9" s="5" t="inlineStr">
        <is>
          <t xml:space="preserve">Impuestos y tasas</t>
        </is>
      </c>
      <c r="D9" s="5" t="inlineStr">
        <is>
          <t xml:space="preserve">Impuestos y tasa municipal</t>
        </is>
      </c>
      <c r="E9" s="6">
        <v>300000</v>
      </c>
      <c r="F9" s="5" t="inlineStr">
        <is>
          <t xml:space="preserve">Transferencia</t>
        </is>
      </c>
    </row>
    <row r="10">
      <c r="A10" s="15">
        <v>46296</v>
      </c>
      <c r="B10" s="5" t="inlineStr">
        <is>
          <t xml:space="preserve">Oct</t>
        </is>
      </c>
      <c r="C10" s="5" t="inlineStr">
        <is>
          <t xml:space="preserve">Alquiler</t>
        </is>
      </c>
      <c r="D10" s="5" t="inlineStr">
        <is>
          <t xml:space="preserve">Alquiler del local</t>
        </is>
      </c>
      <c r="E10" s="6">
        <v>450000</v>
      </c>
      <c r="F10" s="5" t="inlineStr">
        <is>
          <t xml:space="preserve">Transferencia</t>
        </is>
      </c>
    </row>
    <row r="11">
      <c r="A11" s="15">
        <v>46297</v>
      </c>
      <c r="B11" s="5" t="inlineStr">
        <is>
          <t xml:space="preserve">Oct</t>
        </is>
      </c>
      <c r="C11" s="5" t="inlineStr">
        <is>
          <t xml:space="preserve">Sueldos y cargas</t>
        </is>
      </c>
      <c r="D11" s="5" t="inlineStr">
        <is>
          <t xml:space="preserve">Sueldos de septiembre</t>
        </is>
      </c>
      <c r="E11" s="6">
        <v>1680000</v>
      </c>
      <c r="F11" s="5" t="inlineStr">
        <is>
          <t xml:space="preserve">Transferencia</t>
        </is>
      </c>
    </row>
    <row r="12">
      <c r="A12" s="15">
        <v>46297</v>
      </c>
      <c r="B12" s="5" t="inlineStr">
        <is>
          <t xml:space="preserve">Oct</t>
        </is>
      </c>
      <c r="C12" s="5" t="inlineStr">
        <is>
          <t xml:space="preserve">Sueldos y cargas</t>
        </is>
      </c>
      <c r="D12" s="5" t="inlineStr">
        <is>
          <t xml:space="preserve">Cargas sociales</t>
        </is>
      </c>
      <c r="E12" s="6">
        <v>150000</v>
      </c>
      <c r="F12" s="5" t="inlineStr">
        <is>
          <t xml:space="preserve">Transferencia</t>
        </is>
      </c>
    </row>
    <row r="13">
      <c r="A13" s="15">
        <v>46298</v>
      </c>
      <c r="B13" s="5" t="inlineStr">
        <is>
          <t xml:space="preserve">Oct</t>
        </is>
      </c>
      <c r="C13" s="5" t="inlineStr">
        <is>
          <t xml:space="preserve">Servicios</t>
        </is>
      </c>
      <c r="D13" s="5" t="inlineStr">
        <is>
          <t xml:space="preserve">Luz</t>
        </is>
      </c>
      <c r="E13" s="6">
        <v>68400</v>
      </c>
      <c r="F13" s="5" t="inlineStr">
        <is>
          <t xml:space="preserve">Débito automático</t>
        </is>
      </c>
    </row>
    <row r="14">
      <c r="A14" s="15">
        <v>46299</v>
      </c>
      <c r="B14" s="5" t="inlineStr">
        <is>
          <t xml:space="preserve">Oct</t>
        </is>
      </c>
      <c r="C14" s="5" t="inlineStr">
        <is>
          <t xml:space="preserve">Servicios</t>
        </is>
      </c>
      <c r="D14" s="5" t="inlineStr">
        <is>
          <t xml:space="preserve">Gas</t>
        </is>
      </c>
      <c r="E14" s="6">
        <v>24900</v>
      </c>
      <c r="F14" s="5" t="inlineStr">
        <is>
          <t xml:space="preserve">Débito automático</t>
        </is>
      </c>
    </row>
    <row r="15">
      <c r="A15" s="15">
        <v>46300</v>
      </c>
      <c r="B15" s="5" t="inlineStr">
        <is>
          <t xml:space="preserve">Oct</t>
        </is>
      </c>
      <c r="C15" s="5" t="inlineStr">
        <is>
          <t xml:space="preserve">Servicios</t>
        </is>
      </c>
      <c r="D15" s="5" t="inlineStr">
        <is>
          <t xml:space="preserve">Internet</t>
        </is>
      </c>
      <c r="E15" s="6">
        <v>38500</v>
      </c>
      <c r="F15" s="5" t="inlineStr">
        <is>
          <t xml:space="preserve">Débito automático</t>
        </is>
      </c>
    </row>
    <row r="16">
      <c r="A16" s="15">
        <v>46300</v>
      </c>
      <c r="B16" s="5" t="inlineStr">
        <is>
          <t xml:space="preserve">Oct</t>
        </is>
      </c>
      <c r="C16" s="5" t="inlineStr">
        <is>
          <t xml:space="preserve">Servicios</t>
        </is>
      </c>
      <c r="D16" s="5" t="inlineStr">
        <is>
          <t xml:space="preserve">Telefonía</t>
        </is>
      </c>
      <c r="E16" s="6">
        <v>21000</v>
      </c>
      <c r="F16" s="5" t="inlineStr">
        <is>
          <t xml:space="preserve">Tarjeta de crédito</t>
        </is>
      </c>
    </row>
    <row r="17">
      <c r="A17" s="15">
        <v>46301</v>
      </c>
      <c r="B17" s="5" t="inlineStr">
        <is>
          <t xml:space="preserve">Oct</t>
        </is>
      </c>
      <c r="C17" s="5" t="inlineStr">
        <is>
          <t xml:space="preserve">Mercadería e insumos</t>
        </is>
      </c>
      <c r="D17" s="5" t="inlineStr">
        <is>
          <t xml:space="preserve">Compra semanal</t>
        </is>
      </c>
      <c r="E17" s="6">
        <v>520000</v>
      </c>
      <c r="F17" s="5" t="inlineStr">
        <is>
          <t xml:space="preserve">Transferencia</t>
        </is>
      </c>
    </row>
    <row r="18">
      <c r="A18" s="15">
        <v>46304</v>
      </c>
      <c r="B18" s="5" t="inlineStr">
        <is>
          <t xml:space="preserve">Oct</t>
        </is>
      </c>
      <c r="C18" s="5" t="inlineStr">
        <is>
          <t xml:space="preserve">Mercadería e insumos</t>
        </is>
      </c>
      <c r="D18" s="5" t="inlineStr">
        <is>
          <t xml:space="preserve">Compra de reposición</t>
        </is>
      </c>
      <c r="E18" s="6">
        <v>310000</v>
      </c>
      <c r="F18" s="5" t="inlineStr">
        <is>
          <t xml:space="preserve">Transferencia</t>
        </is>
      </c>
    </row>
    <row r="19">
      <c r="A19" s="15">
        <v>46309</v>
      </c>
      <c r="B19" s="5" t="inlineStr">
        <is>
          <t xml:space="preserve">Oct</t>
        </is>
      </c>
      <c r="C19" s="5" t="inlineStr">
        <is>
          <t xml:space="preserve">Mercadería e insumos</t>
        </is>
      </c>
      <c r="D19" s="5" t="inlineStr">
        <is>
          <t xml:space="preserve">Insumos de packaging</t>
        </is>
      </c>
      <c r="E19" s="6">
        <v>95500</v>
      </c>
      <c r="F19" s="5" t="inlineStr">
        <is>
          <t xml:space="preserve">Efectivo</t>
        </is>
      </c>
    </row>
    <row r="20">
      <c r="A20" s="15">
        <v>46302</v>
      </c>
      <c r="B20" s="5" t="inlineStr">
        <is>
          <t xml:space="preserve">Oct</t>
        </is>
      </c>
      <c r="C20" s="5" t="inlineStr">
        <is>
          <t xml:space="preserve">Marketing</t>
        </is>
      </c>
      <c r="D20" s="5" t="inlineStr">
        <is>
          <t xml:space="preserve">Publicidad en redes</t>
        </is>
      </c>
      <c r="E20" s="6">
        <v>85000</v>
      </c>
      <c r="F20" s="5" t="inlineStr">
        <is>
          <t xml:space="preserve">Tarjeta de crédito</t>
        </is>
      </c>
    </row>
    <row r="21">
      <c r="A21" s="15">
        <v>46303</v>
      </c>
      <c r="B21" s="5" t="inlineStr">
        <is>
          <t xml:space="preserve">Oct</t>
        </is>
      </c>
      <c r="C21" s="5" t="inlineStr">
        <is>
          <t xml:space="preserve">Marketing</t>
        </is>
      </c>
      <c r="D21" s="5" t="inlineStr">
        <is>
          <t xml:space="preserve">Diseño de cartelería</t>
        </is>
      </c>
      <c r="E21" s="6">
        <v>30000</v>
      </c>
      <c r="F21" s="5" t="inlineStr">
        <is>
          <t xml:space="preserve">Transferencia</t>
        </is>
      </c>
    </row>
    <row r="22">
      <c r="A22" s="15">
        <v>46305</v>
      </c>
      <c r="B22" s="5" t="inlineStr">
        <is>
          <t xml:space="preserve">Oct</t>
        </is>
      </c>
      <c r="C22" s="5" t="inlineStr">
        <is>
          <t xml:space="preserve">Impuestos y tasas</t>
        </is>
      </c>
      <c r="D22" s="5" t="inlineStr">
        <is>
          <t xml:space="preserve">Impuestos del mes</t>
        </is>
      </c>
      <c r="E22" s="6">
        <v>280000</v>
      </c>
      <c r="F22" s="5" t="inlineStr">
        <is>
          <t xml:space="preserve">Transferencia</t>
        </is>
      </c>
    </row>
    <row r="23">
      <c r="A23" s="15">
        <v>46305</v>
      </c>
      <c r="B23" s="5" t="inlineStr">
        <is>
          <t xml:space="preserve">Oct</t>
        </is>
      </c>
      <c r="C23" s="5" t="inlineStr">
        <is>
          <t xml:space="preserve">Impuestos y tasas</t>
        </is>
      </c>
      <c r="D23" s="5" t="inlineStr">
        <is>
          <t xml:space="preserve">Tasa municipal</t>
        </is>
      </c>
      <c r="E23" s="6">
        <v>38000</v>
      </c>
      <c r="F23" s="5" t="inlineStr">
        <is>
          <t xml:space="preserve">Efectivo</t>
        </is>
      </c>
    </row>
    <row r="24">
      <c r="A24" s="15">
        <v>46302</v>
      </c>
      <c r="B24" s="5" t="inlineStr">
        <is>
          <t xml:space="preserve">Oct</t>
        </is>
      </c>
      <c r="C24" s="5" t="inlineStr">
        <is>
          <t xml:space="preserve">Transporte</t>
        </is>
      </c>
      <c r="D24" s="5" t="inlineStr">
        <is>
          <t xml:space="preserve">Flete de proveedor</t>
        </is>
      </c>
      <c r="E24" s="6">
        <v>42000</v>
      </c>
      <c r="F24" s="5" t="inlineStr">
        <is>
          <t xml:space="preserve">Efectivo</t>
        </is>
      </c>
    </row>
    <row r="25">
      <c r="A25" s="15">
        <v>46307</v>
      </c>
      <c r="B25" s="5" t="inlineStr">
        <is>
          <t xml:space="preserve">Oct</t>
        </is>
      </c>
      <c r="C25" s="5" t="inlineStr">
        <is>
          <t xml:space="preserve">Transporte</t>
        </is>
      </c>
      <c r="D25" s="5" t="inlineStr">
        <is>
          <t xml:space="preserve">Combustible</t>
        </is>
      </c>
      <c r="E25" s="6">
        <v>31500</v>
      </c>
      <c r="F25" s="5" t="inlineStr">
        <is>
          <t xml:space="preserve">Tarjeta de débito</t>
        </is>
      </c>
    </row>
    <row r="26">
      <c r="A26" s="15">
        <v>46310</v>
      </c>
      <c r="B26" s="5" t="inlineStr">
        <is>
          <t xml:space="preserve">Oct</t>
        </is>
      </c>
      <c r="C26" s="5" t="inlineStr">
        <is>
          <t xml:space="preserve">Transporte</t>
        </is>
      </c>
      <c r="D26" s="5" t="inlineStr">
        <is>
          <t xml:space="preserve">Envíos a clientes</t>
        </is>
      </c>
      <c r="E26" s="6">
        <v>28000</v>
      </c>
      <c r="F26" s="5" t="inlineStr">
        <is>
          <t xml:space="preserve">Efectivo</t>
        </is>
      </c>
    </row>
    <row r="27">
      <c r="A27" s="15">
        <v>46306</v>
      </c>
      <c r="B27" s="5" t="inlineStr">
        <is>
          <t xml:space="preserve">Oct</t>
        </is>
      </c>
      <c r="C27" s="5" t="inlineStr">
        <is>
          <t xml:space="preserve">Mantenimiento</t>
        </is>
      </c>
      <c r="D27" s="5" t="inlineStr">
        <is>
          <t xml:space="preserve">Reparación de heladera</t>
        </is>
      </c>
      <c r="E27" s="6">
        <v>56000</v>
      </c>
      <c r="F27" s="5" t="inlineStr">
        <is>
          <t xml:space="preserve">Efectivo</t>
        </is>
      </c>
    </row>
    <row r="28">
      <c r="A28" s="15">
        <v>46308</v>
      </c>
      <c r="B28" s="5" t="inlineStr">
        <is>
          <t xml:space="preserve">Oct</t>
        </is>
      </c>
      <c r="C28" s="5" t="inlineStr">
        <is>
          <t xml:space="preserve">Honorarios</t>
        </is>
      </c>
      <c r="D28" s="5" t="inlineStr">
        <is>
          <t xml:space="preserve">Contador</t>
        </is>
      </c>
      <c r="E28" s="6">
        <v>140000</v>
      </c>
      <c r="F28" s="5" t="inlineStr">
        <is>
          <t xml:space="preserve">Transferencia</t>
        </is>
      </c>
    </row>
    <row r="29">
      <c r="A29" s="15">
        <v>46303</v>
      </c>
      <c r="B29" s="5" t="inlineStr">
        <is>
          <t xml:space="preserve">Oct</t>
        </is>
      </c>
      <c r="C29" s="5" t="inlineStr">
        <is>
          <t xml:space="preserve">Otros</t>
        </is>
      </c>
      <c r="D29" s="5" t="inlineStr">
        <is>
          <t xml:space="preserve">Librería y limpieza</t>
        </is>
      </c>
      <c r="E29" s="6">
        <v>18700</v>
      </c>
      <c r="F29" s="5" t="inlineStr">
        <is>
          <t xml:space="preserve">Efectivo</t>
        </is>
      </c>
    </row>
    <row r="30">
      <c r="A30" s="15">
        <v>46310</v>
      </c>
      <c r="B30" s="5" t="inlineStr">
        <is>
          <t xml:space="preserve">Oct</t>
        </is>
      </c>
      <c r="C30" s="5" t="inlineStr">
        <is>
          <t xml:space="preserve">Otros</t>
        </is>
      </c>
      <c r="D30" s="5" t="inlineStr">
        <is>
          <t xml:space="preserve">Gastos varios</t>
        </is>
      </c>
      <c r="E30" s="6">
        <v>12300</v>
      </c>
      <c r="F30" s="5" t="inlineStr">
        <is>
          <t xml:space="preserve">Efectivo</t>
        </is>
      </c>
    </row>
    <row r="31">
      <c r="A31" s="15"/>
      <c r="B31" s="5"/>
      <c r="C31" s="5"/>
      <c r="D31" s="5"/>
      <c r="E31" s="6"/>
      <c r="F31" s="5"/>
    </row>
    <row r="32">
      <c r="A32" s="15"/>
      <c r="B32" s="5"/>
      <c r="C32" s="5"/>
      <c r="D32" s="5"/>
      <c r="E32" s="6"/>
      <c r="F32" s="5"/>
    </row>
    <row r="33">
      <c r="A33" s="15"/>
      <c r="B33" s="5"/>
      <c r="C33" s="5"/>
      <c r="D33" s="5"/>
      <c r="E33" s="6"/>
      <c r="F33" s="5"/>
    </row>
    <row r="34">
      <c r="A34" s="15"/>
      <c r="B34" s="5"/>
      <c r="C34" s="5"/>
      <c r="D34" s="5"/>
      <c r="E34" s="6"/>
      <c r="F34" s="5"/>
    </row>
    <row r="35">
      <c r="A35" s="15"/>
      <c r="B35" s="5"/>
      <c r="C35" s="5"/>
      <c r="D35" s="5"/>
      <c r="E35" s="6"/>
      <c r="F35" s="5"/>
    </row>
    <row r="36">
      <c r="A36" s="15"/>
      <c r="B36" s="5"/>
      <c r="C36" s="5"/>
      <c r="D36" s="5"/>
      <c r="E36" s="6"/>
      <c r="F36" s="5"/>
    </row>
    <row r="37">
      <c r="A37" s="15"/>
      <c r="B37" s="5"/>
      <c r="C37" s="5"/>
      <c r="D37" s="5"/>
      <c r="E37" s="6"/>
      <c r="F37" s="5"/>
    </row>
    <row r="38">
      <c r="A38" s="15"/>
      <c r="B38" s="5"/>
      <c r="C38" s="5"/>
      <c r="D38" s="5"/>
      <c r="E38" s="6"/>
      <c r="F38" s="5"/>
    </row>
    <row r="39">
      <c r="A39" s="15"/>
      <c r="B39" s="5"/>
      <c r="C39" s="5"/>
      <c r="D39" s="5"/>
      <c r="E39" s="6"/>
      <c r="F39" s="5"/>
    </row>
    <row r="40">
      <c r="A40" s="15"/>
      <c r="B40" s="5"/>
      <c r="C40" s="5"/>
      <c r="D40" s="5"/>
      <c r="E40" s="6"/>
      <c r="F40" s="5"/>
    </row>
    <row r="41">
      <c r="A41" s="15"/>
      <c r="B41" s="5"/>
      <c r="C41" s="5"/>
      <c r="D41" s="5"/>
      <c r="E41" s="6"/>
      <c r="F41" s="5"/>
    </row>
    <row r="42">
      <c r="A42" s="15"/>
      <c r="B42" s="5"/>
      <c r="C42" s="5"/>
      <c r="D42" s="5"/>
      <c r="E42" s="6"/>
      <c r="F42" s="5"/>
    </row>
    <row r="43">
      <c r="A43" s="15"/>
      <c r="B43" s="5"/>
      <c r="C43" s="5"/>
      <c r="D43" s="5"/>
      <c r="E43" s="6"/>
      <c r="F43" s="5"/>
    </row>
    <row r="44">
      <c r="A44" s="15"/>
      <c r="B44" s="5"/>
      <c r="C44" s="5"/>
      <c r="D44" s="5"/>
      <c r="E44" s="6"/>
      <c r="F44" s="5"/>
    </row>
    <row r="45">
      <c r="A45" s="15"/>
      <c r="B45" s="5"/>
      <c r="C45" s="5"/>
      <c r="D45" s="5"/>
      <c r="E45" s="6"/>
      <c r="F45" s="5"/>
    </row>
    <row r="46">
      <c r="A46" s="15"/>
      <c r="B46" s="5"/>
      <c r="C46" s="5"/>
      <c r="D46" s="5"/>
      <c r="E46" s="6"/>
      <c r="F46" s="5"/>
    </row>
    <row r="47">
      <c r="A47" s="15"/>
      <c r="B47" s="5"/>
      <c r="C47" s="5"/>
      <c r="D47" s="5"/>
      <c r="E47" s="6"/>
      <c r="F47" s="5"/>
    </row>
    <row r="48">
      <c r="A48" s="15"/>
      <c r="B48" s="5"/>
      <c r="C48" s="5"/>
      <c r="D48" s="5"/>
      <c r="E48" s="6"/>
      <c r="F48" s="5"/>
    </row>
    <row r="49">
      <c r="A49" s="15"/>
      <c r="B49" s="5"/>
      <c r="C49" s="5"/>
      <c r="D49" s="5"/>
      <c r="E49" s="6"/>
      <c r="F49" s="5"/>
    </row>
    <row r="50">
      <c r="A50" s="15"/>
      <c r="B50" s="5"/>
      <c r="C50" s="5"/>
      <c r="D50" s="5"/>
      <c r="E50" s="6"/>
      <c r="F50" s="5"/>
    </row>
    <row r="51">
      <c r="A51" s="15"/>
      <c r="B51" s="5"/>
      <c r="C51" s="5"/>
      <c r="D51" s="5"/>
      <c r="E51" s="6"/>
      <c r="F51" s="5"/>
    </row>
    <row r="52">
      <c r="A52" s="15"/>
      <c r="B52" s="5"/>
      <c r="C52" s="5"/>
      <c r="D52" s="5"/>
      <c r="E52" s="6"/>
      <c r="F52" s="5"/>
    </row>
    <row r="53">
      <c r="A53" s="15"/>
      <c r="B53" s="5"/>
      <c r="C53" s="5"/>
      <c r="D53" s="5"/>
      <c r="E53" s="6"/>
      <c r="F53" s="5"/>
    </row>
    <row r="54">
      <c r="A54" s="15"/>
      <c r="B54" s="5"/>
      <c r="C54" s="5"/>
      <c r="D54" s="5"/>
      <c r="E54" s="6"/>
      <c r="F54" s="5"/>
    </row>
    <row r="55">
      <c r="A55" s="15"/>
      <c r="B55" s="5"/>
      <c r="C55" s="5"/>
      <c r="D55" s="5"/>
      <c r="E55" s="6"/>
      <c r="F55" s="5"/>
    </row>
    <row r="56">
      <c r="A56" s="15"/>
      <c r="B56" s="5"/>
      <c r="C56" s="5"/>
      <c r="D56" s="5"/>
      <c r="E56" s="6"/>
      <c r="F56" s="5"/>
    </row>
    <row r="57">
      <c r="A57" s="15"/>
      <c r="B57" s="5"/>
      <c r="C57" s="5"/>
      <c r="D57" s="5"/>
      <c r="E57" s="6"/>
      <c r="F57" s="5"/>
    </row>
    <row r="58">
      <c r="A58" s="15"/>
      <c r="B58" s="5"/>
      <c r="C58" s="5"/>
      <c r="D58" s="5"/>
      <c r="E58" s="6"/>
      <c r="F58" s="5"/>
    </row>
    <row r="59">
      <c r="A59" s="15"/>
      <c r="B59" s="5"/>
      <c r="C59" s="5"/>
      <c r="D59" s="5"/>
      <c r="E59" s="6"/>
      <c r="F59" s="5"/>
    </row>
    <row r="60">
      <c r="A60" s="15"/>
      <c r="B60" s="5"/>
      <c r="C60" s="5"/>
      <c r="D60" s="5"/>
      <c r="E60" s="6"/>
      <c r="F60" s="5"/>
    </row>
  </sheetData>
  <mergeCells count="1">
    <mergeCell ref="A2:F2"/>
  </mergeCells>
  <dataValidations count="2">
    <dataValidation type="list" allowBlank="1" showInputMessage="1" showErrorMessage="1" sqref="B5:B300">
      <formula1>"Ene,Feb,Mar,Abr,May,Jun,Jul,Ago,Sep,Oct,Nov,Dic"</formula1>
    </dataValidation>
    <dataValidation type="list" allowBlank="1" showInputMessage="1" showErrorMessage="1" sqref="C5:C300">
      <formula1>"Alquiler,Sueldos y cargas,Servicios,Mercadería e insumos,Marketing,Impuestos y tasas,Transporte,Mantenimiento,Honorarios,Otros"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>
  <sheetViews>
    <sheetView workbookViewId="0"/>
  </sheetViews>
  <sheetFormatPr defaultRowHeight="15"/>
  <cols>
    <col min="1" max="1" width="30" customWidth="1"/>
    <col min="2" max="2" width="13" customWidth="1"/>
    <col min="3" max="3" width="13" customWidth="1"/>
    <col min="4" max="4" width="13" customWidth="1"/>
    <col min="5" max="5" width="13" customWidth="1"/>
    <col min="6" max="6" width="18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5" customWidth="1"/>
  </cols>
  <sheetData>
    <row r="1">
      <c r="A1" s="7" t="inlineStr">
        <is>
          <t xml:space="preserve">Resumen de gastos</t>
        </is>
      </c>
    </row>
    <row r="3">
      <c r="A3" s="2" t="inlineStr">
        <is>
          <t xml:space="preserve">Mes a analizar</t>
        </is>
      </c>
      <c r="B3" s="5" t="inlineStr">
        <is>
          <t xml:space="preserve">Oct</t>
        </is>
      </c>
    </row>
    <row r="5" ht="32" customHeight="1">
      <c r="A5" s="1" t="inlineStr">
        <is>
          <t xml:space="preserve">Categoría</t>
        </is>
      </c>
      <c r="B5" s="1" t="inlineStr">
        <is>
          <t xml:space="preserve">Presupuesto ($)</t>
        </is>
      </c>
      <c r="C5" s="1" t="inlineStr">
        <is>
          <t xml:space="preserve">Gastado ($)</t>
        </is>
      </c>
      <c r="D5" s="1" t="inlineStr">
        <is>
          <t xml:space="preserve">Disponible ($)</t>
        </is>
      </c>
      <c r="E5" s="1" t="inlineStr">
        <is>
          <t xml:space="preserve">% usado</t>
        </is>
      </c>
      <c r="F5" s="1" t="inlineStr">
        <is>
          <t xml:space="preserve">Estado</t>
        </is>
      </c>
    </row>
    <row r="6">
      <c r="A6" s="9" t="str">
        <f>Presupuesto!A4</f>
        <v>Alquiler</v>
      </c>
      <c r="B6" s="3">
        <f>Presupuesto!C4</f>
        <v>450000</v>
      </c>
      <c r="C6" s="3">
        <f>SUMIFS(Gastos!$E$5:$E$300,Gastos!$C$5:$C$300,A6,Gastos!$B$5:$B$300,$B$3)</f>
        <v>450000</v>
      </c>
      <c r="D6" s="3">
        <f>B6-C6</f>
        <v>0</v>
      </c>
      <c r="E6" s="4">
        <f>IFERROR(C6/B6,0)</f>
        <v>1</v>
      </c>
      <c r="F6" s="9" t="str">
        <f>IF(C6&gt;B6,"Excedido",IF(E6&gt;=0.9,"Cerca del límite","Dentro"))</f>
        <v>Cerca del límite</v>
      </c>
    </row>
    <row r="7">
      <c r="A7" s="9" t="str">
        <f>Presupuesto!A5</f>
        <v>Sueldos y cargas</v>
      </c>
      <c r="B7" s="3">
        <f>Presupuesto!C5</f>
        <v>1800000</v>
      </c>
      <c r="C7" s="3">
        <f>SUMIFS(Gastos!$E$5:$E$300,Gastos!$C$5:$C$300,A7,Gastos!$B$5:$B$300,$B$3)</f>
        <v>1830000</v>
      </c>
      <c r="D7" s="3">
        <f>B7-C7</f>
        <v>-30000</v>
      </c>
      <c r="E7" s="4">
        <f>IFERROR(C7/B7,0)</f>
        <v>1.0166666666666666</v>
      </c>
      <c r="F7" s="9" t="str">
        <f>IF(C7&gt;B7,"Excedido",IF(E7&gt;=0.9,"Cerca del límite","Dentro"))</f>
        <v>Excedido</v>
      </c>
    </row>
    <row r="8">
      <c r="A8" s="9" t="str">
        <f>Presupuesto!A6</f>
        <v>Servicios</v>
      </c>
      <c r="B8" s="3">
        <f>Presupuesto!C6</f>
        <v>210000</v>
      </c>
      <c r="C8" s="3">
        <f>SUMIFS(Gastos!$E$5:$E$300,Gastos!$C$5:$C$300,A8,Gastos!$B$5:$B$300,$B$3)</f>
        <v>152800</v>
      </c>
      <c r="D8" s="3">
        <f>B8-C8</f>
        <v>57200</v>
      </c>
      <c r="E8" s="4">
        <f>IFERROR(C8/B8,0)</f>
        <v>0.7276190476190476</v>
      </c>
      <c r="F8" s="9" t="str">
        <f>IF(C8&gt;B8,"Excedido",IF(E8&gt;=0.9,"Cerca del límite","Dentro"))</f>
        <v>Dentro</v>
      </c>
    </row>
    <row r="9">
      <c r="A9" s="9" t="str">
        <f>Presupuesto!A7</f>
        <v>Mercadería e insumos</v>
      </c>
      <c r="B9" s="3">
        <f>Presupuesto!C7</f>
        <v>900000</v>
      </c>
      <c r="C9" s="3">
        <f>SUMIFS(Gastos!$E$5:$E$300,Gastos!$C$5:$C$300,A9,Gastos!$B$5:$B$300,$B$3)</f>
        <v>925500</v>
      </c>
      <c r="D9" s="3">
        <f>B9-C9</f>
        <v>-25500</v>
      </c>
      <c r="E9" s="4">
        <f>IFERROR(C9/B9,0)</f>
        <v>1.0283333333333333</v>
      </c>
      <c r="F9" s="9" t="str">
        <f>IF(C9&gt;B9,"Excedido",IF(E9&gt;=0.9,"Cerca del límite","Dentro"))</f>
        <v>Excedido</v>
      </c>
    </row>
    <row r="10">
      <c r="A10" s="9" t="str">
        <f>Presupuesto!A8</f>
        <v>Marketing</v>
      </c>
      <c r="B10" s="3">
        <f>Presupuesto!C8</f>
        <v>150000</v>
      </c>
      <c r="C10" s="3">
        <f>SUMIFS(Gastos!$E$5:$E$300,Gastos!$C$5:$C$300,A10,Gastos!$B$5:$B$300,$B$3)</f>
        <v>115000</v>
      </c>
      <c r="D10" s="3">
        <f>B10-C10</f>
        <v>35000</v>
      </c>
      <c r="E10" s="4">
        <f>IFERROR(C10/B10,0)</f>
        <v>0.7666666666666667</v>
      </c>
      <c r="F10" s="9" t="str">
        <f>IF(C10&gt;B10,"Excedido",IF(E10&gt;=0.9,"Cerca del límite","Dentro"))</f>
        <v>Dentro</v>
      </c>
    </row>
    <row r="11">
      <c r="A11" s="9" t="str">
        <f>Presupuesto!A9</f>
        <v>Impuestos y tasas</v>
      </c>
      <c r="B11" s="3">
        <f>Presupuesto!C9</f>
        <v>320000</v>
      </c>
      <c r="C11" s="3">
        <f>SUMIFS(Gastos!$E$5:$E$300,Gastos!$C$5:$C$300,A11,Gastos!$B$5:$B$300,$B$3)</f>
        <v>318000</v>
      </c>
      <c r="D11" s="3">
        <f>B11-C11</f>
        <v>2000</v>
      </c>
      <c r="E11" s="4">
        <f>IFERROR(C11/B11,0)</f>
        <v>0.99375</v>
      </c>
      <c r="F11" s="9" t="str">
        <f>IF(C11&gt;B11,"Excedido",IF(E11&gt;=0.9,"Cerca del límite","Dentro"))</f>
        <v>Cerca del límite</v>
      </c>
    </row>
    <row r="12">
      <c r="A12" s="9" t="str">
        <f>Presupuesto!A10</f>
        <v>Transporte</v>
      </c>
      <c r="B12" s="3">
        <f>Presupuesto!C10</f>
        <v>120000</v>
      </c>
      <c r="C12" s="3">
        <f>SUMIFS(Gastos!$E$5:$E$300,Gastos!$C$5:$C$300,A12,Gastos!$B$5:$B$300,$B$3)</f>
        <v>101500</v>
      </c>
      <c r="D12" s="3">
        <f>B12-C12</f>
        <v>18500</v>
      </c>
      <c r="E12" s="4">
        <f>IFERROR(C12/B12,0)</f>
        <v>0.8458333333333333</v>
      </c>
      <c r="F12" s="9" t="str">
        <f>IF(C12&gt;B12,"Excedido",IF(E12&gt;=0.9,"Cerca del límite","Dentro"))</f>
        <v>Dentro</v>
      </c>
    </row>
    <row r="13">
      <c r="A13" s="9" t="str">
        <f>Presupuesto!A11</f>
        <v>Mantenimiento</v>
      </c>
      <c r="B13" s="3">
        <f>Presupuesto!C11</f>
        <v>80000</v>
      </c>
      <c r="C13" s="3">
        <f>SUMIFS(Gastos!$E$5:$E$300,Gastos!$C$5:$C$300,A13,Gastos!$B$5:$B$300,$B$3)</f>
        <v>56000</v>
      </c>
      <c r="D13" s="3">
        <f>B13-C13</f>
        <v>24000</v>
      </c>
      <c r="E13" s="4">
        <f>IFERROR(C13/B13,0)</f>
        <v>0.7</v>
      </c>
      <c r="F13" s="9" t="str">
        <f>IF(C13&gt;B13,"Excedido",IF(E13&gt;=0.9,"Cerca del límite","Dentro"))</f>
        <v>Dentro</v>
      </c>
    </row>
    <row r="14">
      <c r="A14" s="9" t="str">
        <f>Presupuesto!A12</f>
        <v>Honorarios</v>
      </c>
      <c r="B14" s="3">
        <f>Presupuesto!C12</f>
        <v>140000</v>
      </c>
      <c r="C14" s="3">
        <f>SUMIFS(Gastos!$E$5:$E$300,Gastos!$C$5:$C$300,A14,Gastos!$B$5:$B$300,$B$3)</f>
        <v>140000</v>
      </c>
      <c r="D14" s="3">
        <f>B14-C14</f>
        <v>0</v>
      </c>
      <c r="E14" s="4">
        <f>IFERROR(C14/B14,0)</f>
        <v>1</v>
      </c>
      <c r="F14" s="9" t="str">
        <f>IF(C14&gt;B14,"Excedido",IF(E14&gt;=0.9,"Cerca del límite","Dentro"))</f>
        <v>Cerca del límite</v>
      </c>
    </row>
    <row r="15">
      <c r="A15" s="9" t="str">
        <f>Presupuesto!A13</f>
        <v>Otros</v>
      </c>
      <c r="B15" s="3">
        <f>Presupuesto!C13</f>
        <v>60000</v>
      </c>
      <c r="C15" s="3">
        <f>SUMIFS(Gastos!$E$5:$E$300,Gastos!$C$5:$C$300,A15,Gastos!$B$5:$B$300,$B$3)</f>
        <v>31000</v>
      </c>
      <c r="D15" s="3">
        <f>B15-C15</f>
        <v>29000</v>
      </c>
      <c r="E15" s="4">
        <f>IFERROR(C15/B15,0)</f>
        <v>0.5166666666666667</v>
      </c>
      <c r="F15" s="9" t="str">
        <f>IF(C15&gt;B15,"Excedido",IF(E15&gt;=0.9,"Cerca del límite","Dentro"))</f>
        <v>Dentro</v>
      </c>
    </row>
    <row r="16">
      <c r="A16" s="13" t="inlineStr">
        <is>
          <t xml:space="preserve">Total del mes</t>
        </is>
      </c>
      <c r="B16" s="8">
        <f>SUM(B6:B15)</f>
        <v>4230000</v>
      </c>
      <c r="C16" s="8">
        <f>SUM(C6:C15)</f>
        <v>4119800</v>
      </c>
      <c r="D16" s="8">
        <f>B16-C16</f>
        <v>110200</v>
      </c>
      <c r="E16" s="17">
        <f>IFERROR(C16/B16,0)</f>
        <v>0.9739479905437353</v>
      </c>
      <c r="F16" s="13" t="str">
        <f>IF(C16&gt;B16,"Excedido",IF(E16&gt;=0.9,"Cerca del límite","Dentro"))</f>
        <v>Cerca del límite</v>
      </c>
    </row>
    <row r="19">
      <c r="A19" s="1" t="inlineStr">
        <is>
          <t xml:space="preserve">Gasto mes a mes</t>
        </is>
      </c>
      <c r="B19" s="1" t="inlineStr">
        <is>
          <t xml:space="preserve">Ene</t>
        </is>
      </c>
      <c r="C19" s="1" t="inlineStr">
        <is>
          <t xml:space="preserve">Feb</t>
        </is>
      </c>
      <c r="D19" s="1" t="inlineStr">
        <is>
          <t xml:space="preserve">Mar</t>
        </is>
      </c>
      <c r="E19" s="1" t="inlineStr">
        <is>
          <t xml:space="preserve">Abr</t>
        </is>
      </c>
      <c r="F19" s="1" t="inlineStr">
        <is>
          <t xml:space="preserve">May</t>
        </is>
      </c>
      <c r="G19" s="1" t="inlineStr">
        <is>
          <t xml:space="preserve">Jun</t>
        </is>
      </c>
      <c r="H19" s="1" t="inlineStr">
        <is>
          <t xml:space="preserve">Jul</t>
        </is>
      </c>
      <c r="I19" s="1" t="inlineStr">
        <is>
          <t xml:space="preserve">Ago</t>
        </is>
      </c>
      <c r="J19" s="1" t="inlineStr">
        <is>
          <t xml:space="preserve">Sep</t>
        </is>
      </c>
      <c r="K19" s="1" t="inlineStr">
        <is>
          <t xml:space="preserve">Oct</t>
        </is>
      </c>
      <c r="L19" s="1" t="inlineStr">
        <is>
          <t xml:space="preserve">Nov</t>
        </is>
      </c>
      <c r="M19" s="1" t="inlineStr">
        <is>
          <t xml:space="preserve">Dic</t>
        </is>
      </c>
      <c r="N19" s="1" t="inlineStr">
        <is>
          <t xml:space="preserve">Total</t>
        </is>
      </c>
    </row>
    <row r="20">
      <c r="A20" s="13" t="inlineStr">
        <is>
          <t xml:space="preserve">Gasto total</t>
        </is>
      </c>
      <c r="B20" s="8">
        <f>SUMIFS(Gastos!$E$5:$E$300,Gastos!$B$5:$B$300,B19)</f>
        <v>0</v>
      </c>
      <c r="C20" s="8">
        <f>SUMIFS(Gastos!$E$5:$E$300,Gastos!$B$5:$B$300,C19)</f>
        <v>0</v>
      </c>
      <c r="D20" s="8">
        <f>SUMIFS(Gastos!$E$5:$E$300,Gastos!$B$5:$B$300,D19)</f>
        <v>0</v>
      </c>
      <c r="E20" s="8">
        <f>SUMIFS(Gastos!$E$5:$E$300,Gastos!$B$5:$B$300,E19)</f>
        <v>0</v>
      </c>
      <c r="F20" s="8">
        <f>SUMIFS(Gastos!$E$5:$E$300,Gastos!$B$5:$B$300,F19)</f>
        <v>0</v>
      </c>
      <c r="G20" s="8">
        <f>SUMIFS(Gastos!$E$5:$E$300,Gastos!$B$5:$B$300,G19)</f>
        <v>0</v>
      </c>
      <c r="H20" s="8">
        <f>SUMIFS(Gastos!$E$5:$E$300,Gastos!$B$5:$B$300,H19)</f>
        <v>0</v>
      </c>
      <c r="I20" s="8">
        <f>SUMIFS(Gastos!$E$5:$E$300,Gastos!$B$5:$B$300,I19)</f>
        <v>0</v>
      </c>
      <c r="J20" s="8">
        <f>SUMIFS(Gastos!$E$5:$E$300,Gastos!$B$5:$B$300,J19)</f>
        <v>3470000</v>
      </c>
      <c r="K20" s="8">
        <f>SUMIFS(Gastos!$E$5:$E$300,Gastos!$B$5:$B$300,K19)</f>
        <v>4119800</v>
      </c>
      <c r="L20" s="8">
        <f>SUMIFS(Gastos!$E$5:$E$300,Gastos!$B$5:$B$300,L19)</f>
        <v>0</v>
      </c>
      <c r="M20" s="8">
        <f>SUMIFS(Gastos!$E$5:$E$300,Gastos!$B$5:$B$300,M19)</f>
        <v>0</v>
      </c>
      <c r="N20" s="8">
        <f>SUM(B20:M20)</f>
        <v>7589800</v>
      </c>
    </row>
    <row r="21">
      <c r="A21" s="9" t="inlineStr">
        <is>
          <t xml:space="preserve">Presupuesto</t>
        </is>
      </c>
      <c r="B21" s="3">
        <f>Presupuesto!$C$14</f>
        <v>4230000</v>
      </c>
      <c r="C21" s="3">
        <f>Presupuesto!$C$14</f>
        <v>4230000</v>
      </c>
      <c r="D21" s="3">
        <f>Presupuesto!$C$14</f>
        <v>4230000</v>
      </c>
      <c r="E21" s="3">
        <f>Presupuesto!$C$14</f>
        <v>4230000</v>
      </c>
      <c r="F21" s="3">
        <f>Presupuesto!$C$14</f>
        <v>4230000</v>
      </c>
      <c r="G21" s="3">
        <f>Presupuesto!$C$14</f>
        <v>4230000</v>
      </c>
      <c r="H21" s="3">
        <f>Presupuesto!$C$14</f>
        <v>4230000</v>
      </c>
      <c r="I21" s="3">
        <f>Presupuesto!$C$14</f>
        <v>4230000</v>
      </c>
      <c r="J21" s="3">
        <f>Presupuesto!$C$14</f>
        <v>4230000</v>
      </c>
      <c r="K21" s="3">
        <f>Presupuesto!$C$14</f>
        <v>4230000</v>
      </c>
      <c r="L21" s="3">
        <f>Presupuesto!$C$14</f>
        <v>4230000</v>
      </c>
      <c r="M21" s="3">
        <f>Presupuesto!$C$14</f>
        <v>4230000</v>
      </c>
      <c r="N21" s="3"/>
    </row>
    <row r="22">
      <c r="A22" s="9" t="inlineStr">
        <is>
          <t xml:space="preserve">Diferencia</t>
        </is>
      </c>
      <c r="B22" s="3" t="str">
        <f>IF(B20=0,"",B21-B20)</f>
        <v/>
      </c>
      <c r="C22" s="3" t="str">
        <f>IF(C20=0,"",C21-C20)</f>
        <v/>
      </c>
      <c r="D22" s="3" t="str">
        <f>IF(D20=0,"",D21-D20)</f>
        <v/>
      </c>
      <c r="E22" s="3" t="str">
        <f>IF(E20=0,"",E21-E20)</f>
        <v/>
      </c>
      <c r="F22" s="3" t="str">
        <f>IF(F20=0,"",F21-F20)</f>
        <v/>
      </c>
      <c r="G22" s="3" t="str">
        <f>IF(G20=0,"",G21-G20)</f>
        <v/>
      </c>
      <c r="H22" s="3" t="str">
        <f>IF(H20=0,"",H21-H20)</f>
        <v/>
      </c>
      <c r="I22" s="3" t="str">
        <f>IF(I20=0,"",I21-I20)</f>
        <v/>
      </c>
      <c r="J22" s="3">
        <f>IF(J20=0,"",J21-J20)</f>
        <v>760000</v>
      </c>
      <c r="K22" s="3">
        <f>IF(K20=0,"",K21-K20)</f>
        <v>110200</v>
      </c>
      <c r="L22" s="3" t="str">
        <f>IF(L20=0,"",L21-L20)</f>
        <v/>
      </c>
      <c r="M22" s="3" t="str">
        <f>IF(M20=0,"",M21-M20)</f>
        <v/>
      </c>
      <c r="N22" s="3"/>
    </row>
  </sheetData>
  <conditionalFormatting sqref="F6:F16">
    <cfRule type="cellIs" dxfId="0" priority="1" operator="equal">
      <formula>"Excedido"</formula>
    </cfRule>
  </conditionalFormatting>
  <conditionalFormatting sqref="F6:F16">
    <cfRule type="cellIs" dxfId="2" priority="2" operator="equal">
      <formula>"Cerca del límite"</formula>
    </cfRule>
  </conditionalFormatting>
  <conditionalFormatting sqref="F6:F16">
    <cfRule type="cellIs" dxfId="1" priority="3" operator="equal">
      <formula>"Dentro"</formula>
    </cfRule>
  </conditionalFormatting>
  <dataValidations count="1">
    <dataValidation type="list" allowBlank="1" showInputMessage="1" showErrorMessage="1" sqref="B3">
      <formula1>"Ene,Feb,Mar,Abr,May,Jun,Jul,Ago,Sep,Oct,Nov,Dic"</formula1>
    </dataValidation>
  </dataValidations>
  <pageMargins left="0.7" right="0.7" top="0.75" bottom="0.75" header="0.3" footer="0.3"/>
</worksheet>
</file>