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ciones" sheetId="1" r:id="rId1"/>
    <sheet name="Plan" sheetId="2" r:id="rId2"/>
    <sheet name="Inversión" sheetId="3" r:id="rId3"/>
    <sheet name="Proyección" sheetId="4" r:id="rId4"/>
    <sheet name="Resumen" sheetId="5" r:id="rId5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\ #,##0"/>
    <numFmt numFmtId="165" formatCode="0.0%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F3864"/>
      <name val="Calibri"/>
    </font>
    <font>
      <i/>
      <sz val="10"/>
      <color rgb="FF59595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6FE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/>
    <xf numFmtId="164" fontId="0" fillId="0" borderId="1" xfId="0" applyNumberFormat="1" applyFont="1" applyFill="1" applyBorder="1"/>
    <xf numFmtId="165" fontId="0" fillId="0" borderId="1" xfId="0" applyNumberFormat="1" applyFont="1" applyFill="1" applyBorder="1"/>
    <xf numFmtId="0" fontId="0" fillId="3" borderId="1" xfId="0" applyNumberFormat="1" applyFont="1" applyFill="1" applyBorder="1"/>
    <xf numFmtId="164" fontId="0" fillId="3" borderId="1" xfId="0" applyNumberFormat="1" applyFont="1" applyFill="1" applyBorder="1"/>
    <xf numFmtId="0" fontId="3" fillId="0" borderId="0" xfId="0" applyNumberFormat="1" applyFont="1" applyFill="1" applyBorder="1"/>
    <xf numFmtId="164" fontId="1" fillId="4" borderId="1" xfId="0" applyNumberFormat="1" applyFont="1" applyFill="1" applyBorder="1"/>
    <xf numFmtId="0" fontId="0" fillId="0" borderId="1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3" fontId="0" fillId="3" borderId="1" xfId="0" applyNumberFormat="1" applyFont="1" applyFill="1" applyBorder="1"/>
    <xf numFmtId="3" fontId="0" fillId="0" borderId="1" xfId="0" applyNumberFormat="1" applyFont="1" applyFill="1" applyBorder="1"/>
    <xf numFmtId="0" fontId="1" fillId="4" borderId="1" xfId="0" applyNumberFormat="1" applyFont="1" applyFill="1" applyBorder="1"/>
    <xf numFmtId="165" fontId="0" fillId="3" borderId="1" xfId="0" applyNumberFormat="1" applyFont="1" applyFill="1" applyBorder="1"/>
    <xf numFmtId="14" fontId="0" fillId="3" borderId="1" xfId="0" applyNumberFormat="1" applyFont="1" applyFill="1" applyBorder="1"/>
    <xf numFmtId="0" fontId="0" fillId="0" borderId="0" xfId="0" applyNumberFormat="1" applyFont="1" applyFill="1" applyBorder="1" applyAlignment="1">
      <alignment vertical="top" wrapText="1"/>
    </xf>
    <xf numFmtId="165" fontId="1" fillId="4" borderId="1" xfId="0" applyNumberFormat="1" applyFont="1" applyFill="1" applyBorder="1"/>
    <xf numFmtId="0" fontId="1" fillId="5" borderId="1" xfId="0" applyNumberFormat="1" applyFont="1" applyFill="1" applyBorder="1"/>
    <xf numFmtId="0" fontId="0" fillId="3" borderId="1" xfId="0" applyNumberFormat="1" applyFont="1" applyFill="1" applyBorder="1" applyAlignment="1">
      <alignment vertical="top" wrapText="1"/>
    </xf>
    <xf numFmtId="14" fontId="0" fillId="0" borderId="1" xfId="0" applyNumberFormat="1" applyFont="1" applyFill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/>
  </sheetViews>
  <sheetFormatPr defaultRowHeight="15"/>
  <cols>
    <col min="1" max="1" width="110" customWidth="1"/>
  </cols>
  <sheetData>
    <row r="1">
      <c r="A1" s="7" t="inlineStr">
        <is>
          <t xml:space="preserve">Plantilla de plan de negocios</t>
        </is>
      </c>
    </row>
    <row r="3" ht="48" customHeight="1">
      <c r="A3" s="16" t="inlineStr">
        <is>
          <t xml:space="preserve">Plan de negocios en 5 hojas: el plan escrito, la inversión inicial, una proyección de 12 meses y un resumen con el punto de equilibrio. Completá primero la hoja "Plan" y después los números.</t>
        </is>
      </c>
    </row>
    <row r="5">
      <c r="A5" s="2" t="inlineStr">
        <is>
          <t xml:space="preserve">Cómo usarla</t>
        </is>
      </c>
    </row>
    <row r="6" ht="18" customHeight="1">
      <c r="A6" s="16" t="inlineStr">
        <is>
          <t xml:space="preserve">1. Hoja "Plan": respondé cada pregunta guía en la columna amarilla. Escribí corto y concreto.</t>
        </is>
      </c>
    </row>
    <row r="7" ht="32" customHeight="1">
      <c r="A7" s="16" t="inlineStr">
        <is>
          <t xml:space="preserve">2. Hoja "Inversión": listá todo lo que necesitás gastar antes de vender el primer día. El total se calcula solo.</t>
        </is>
      </c>
    </row>
    <row r="8" ht="32" customHeight="1">
      <c r="A8" s="16" t="inlineStr">
        <is>
          <t xml:space="preserve">3. Hoja "Proyección": completá las 6 celdas amarillas de arriba (precio, costos, ventas y crecimiento). Los 12 meses se calculan solos.</t>
        </is>
      </c>
    </row>
    <row r="9" ht="32" customHeight="1">
      <c r="A9" s="16" t="inlineStr">
        <is>
          <t xml:space="preserve">4. Hoja "Resumen": mirá el punto de equilibrio y si la inversión se recupera en el primer año. Si no cierra, ajustá precio, costos o ventas y volvé a mirar.</t>
        </is>
      </c>
    </row>
    <row r="10" ht="18" customHeight="1">
      <c r="A10" s="16" t="inlineStr">
        <is>
          <t xml:space="preserve">5. Guardá una copia por escenario (pesimista, base, optimista) para comparar.</t>
        </is>
      </c>
    </row>
    <row r="12">
      <c r="A12" s="2" t="inlineStr">
        <is>
          <t xml:space="preserve">Colores</t>
        </is>
      </c>
    </row>
    <row r="13">
      <c r="A13" s="5" t="inlineStr">
        <is>
          <t xml:space="preserve">Celdas amarillas: son tuyas, escribí o reemplazá los datos de ejemplo.</t>
        </is>
      </c>
    </row>
    <row r="14">
      <c r="A14" s="9" t="inlineStr">
        <is>
          <t xml:space="preserve">Celdas blancas con borde: tienen fórmula, no las pises.</t>
        </is>
      </c>
    </row>
    <row r="15">
      <c r="A15" s="10" t="inlineStr">
        <is>
          <t xml:space="preserve">Los datos cargados son de EJEMPLO (ficticios). Reemplazalos por los de tu negocio.</t>
        </is>
      </c>
    </row>
    <row r="17">
      <c r="A17" s="10" t="inlineStr">
        <is>
          <t xml:space="preserve">Plantilla gratuita de YoFacturo (yo-facturo.com). Verificada: 16/10/2026. Para temas impositivos o laborales, confirmá con tu contador.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6" customWidth="1"/>
    <col min="2" max="2" width="52" customWidth="1"/>
    <col min="3" max="3" width="62" customWidth="1"/>
  </cols>
  <sheetData>
    <row r="1">
      <c r="A1" s="7" t="inlineStr">
        <is>
          <t xml:space="preserve">Plan de negocios</t>
        </is>
      </c>
    </row>
    <row r="3">
      <c r="A3" s="1" t="inlineStr">
        <is>
          <t xml:space="preserve">Sección</t>
        </is>
      </c>
      <c r="B3" s="1" t="inlineStr">
        <is>
          <t xml:space="preserve">Pregunta guía</t>
        </is>
      </c>
      <c r="C3" s="1" t="inlineStr">
        <is>
          <t xml:space="preserve">Tu respuesta (ejemplo)</t>
        </is>
      </c>
    </row>
    <row r="4" ht="48" customHeight="1">
      <c r="A4" s="9" t="inlineStr">
        <is>
          <t xml:space="preserve">Resumen del negocio</t>
        </is>
      </c>
      <c r="B4" s="9" t="inlineStr">
        <is>
          <t xml:space="preserve">¿Qué hacés, para quién y dónde, en 2 líneas?</t>
        </is>
      </c>
      <c r="C4" s="19" t="inlineStr">
        <is>
          <t xml:space="preserve">Cafetería de especialidad de barrio en Rosario, con venta de café en grano y desayunos para oficinas cercanas.</t>
        </is>
      </c>
    </row>
    <row r="5" ht="48" customHeight="1">
      <c r="A5" s="9" t="inlineStr">
        <is>
          <t xml:space="preserve">Problema y cliente</t>
        </is>
      </c>
      <c r="B5" s="9" t="inlineStr">
        <is>
          <t xml:space="preserve">¿Qué problema resolvés y quién lo tiene?</t>
        </is>
      </c>
      <c r="C5" s="19" t="inlineStr">
        <is>
          <t xml:space="preserve">Trabajadores y estudiantes de la zona no tienen un lugar tranquilo con buen café para trabajar por la mañana.</t>
        </is>
      </c>
    </row>
    <row r="6" ht="48" customHeight="1">
      <c r="A6" s="9" t="inlineStr">
        <is>
          <t xml:space="preserve">Propuesta de valor</t>
        </is>
      </c>
      <c r="B6" s="9" t="inlineStr">
        <is>
          <t xml:space="preserve">¿Por qué te elegirían a vos y no a otro?</t>
        </is>
      </c>
      <c r="C6" s="19" t="inlineStr">
        <is>
          <t xml:space="preserve">Café tostado en el día, wifi estable, enchufes en todas las mesas y reparto a oficinas en menos de 15 minutos.</t>
        </is>
      </c>
    </row>
    <row r="7" ht="48" customHeight="1">
      <c r="A7" s="9" t="inlineStr">
        <is>
          <t xml:space="preserve">Mercado y competencia</t>
        </is>
      </c>
      <c r="B7" s="9" t="inlineStr">
        <is>
          <t xml:space="preserve">¿Cuántos clientes potenciales hay y quién ya les vende?</t>
        </is>
      </c>
      <c r="C7" s="19" t="inlineStr">
        <is>
          <t xml:space="preserve">Unas 4.000 personas circulan por la cuadra por día; hay 2 cafeterías cercanas sin foco en el trabajo remoto.</t>
        </is>
      </c>
    </row>
    <row r="8" ht="48" customHeight="1">
      <c r="A8" s="9" t="inlineStr">
        <is>
          <t xml:space="preserve">Marketing y ventas</t>
        </is>
      </c>
      <c r="B8" s="9" t="inlineStr">
        <is>
          <t xml:space="preserve">¿Cómo vas a llegar a tus primeros 100 clientes?</t>
        </is>
      </c>
      <c r="C8" s="19" t="inlineStr">
        <is>
          <t xml:space="preserve">Perfil de Google Business, Instagram con fotos del local, promo de apertura y acuerdos con 5 oficinas cercanas.</t>
        </is>
      </c>
    </row>
    <row r="9" ht="48" customHeight="1">
      <c r="A9" s="9" t="inlineStr">
        <is>
          <t xml:space="preserve">Operaciones</t>
        </is>
      </c>
      <c r="B9" s="9" t="inlineStr">
        <is>
          <t xml:space="preserve">¿Cómo se produce y entrega lo que vendés? ¿Qué proveedores necesitás?</t>
        </is>
      </c>
      <c r="C9" s="19" t="inlineStr">
        <is>
          <t xml:space="preserve">Tostador local, panadería artesanal, un barista y una persona en caja; horario de 7 a 19.</t>
        </is>
      </c>
    </row>
    <row r="10" ht="48" customHeight="1">
      <c r="A10" s="9" t="inlineStr">
        <is>
          <t xml:space="preserve">Equipo</t>
        </is>
      </c>
      <c r="B10" s="9" t="inlineStr">
        <is>
          <t xml:space="preserve">¿Quién hace qué? ¿Qué falta contratar?</t>
        </is>
      </c>
      <c r="C10" s="19" t="inlineStr">
        <is>
          <t xml:space="preserve">Dueño (gestión y compras), 1 barista, 1 cajero/a. En el mes 6 se suma una persona para el reparto.</t>
        </is>
      </c>
    </row>
    <row r="11" ht="48" customHeight="1">
      <c r="A11" s="9" t="inlineStr">
        <is>
          <t xml:space="preserve">Finanzas</t>
        </is>
      </c>
      <c r="B11" s="9" t="inlineStr">
        <is>
          <t xml:space="preserve">¿Cuánto necesitás para arrancar y cuándo llegás al equilibrio?</t>
        </is>
      </c>
      <c r="C11" s="19" t="inlineStr">
        <is>
          <t xml:space="preserve">Ver hojas "Inversión", "Proyección" y "Resumen".</t>
        </is>
      </c>
    </row>
    <row r="12" ht="48" customHeight="1">
      <c r="A12" s="9" t="inlineStr">
        <is>
          <t xml:space="preserve">Riesgos</t>
        </is>
      </c>
      <c r="B12" s="9" t="inlineStr">
        <is>
          <t xml:space="preserve">¿Qué puede salir mal y cuál es tu plan B?</t>
        </is>
      </c>
      <c r="C12" s="19" t="inlineStr">
        <is>
          <t xml:space="preserve">Suba de costos del café: renegociar con 2 proveedores y ajustar precios cada trimestre. Baja de ventas en verano: promociones de café frío.</t>
        </is>
      </c>
    </row>
    <row r="13" ht="48" customHeight="1">
      <c r="A13" s="9" t="inlineStr">
        <is>
          <t xml:space="preserve">Próximos 90 días</t>
        </is>
      </c>
      <c r="B13" s="9" t="inlineStr">
        <is>
          <t xml:space="preserve">¿Cuáles son las 3 acciones más importantes?</t>
        </is>
      </c>
      <c r="C13" s="19" t="inlineStr">
        <is>
          <t xml:space="preserve">1) Habilitación y alta fiscal. 2) Compra de equipamiento. 3) Acuerdos con oficinas y apertura.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38" customWidth="1"/>
    <col min="2" max="2" width="18" customWidth="1"/>
    <col min="3" max="3" width="46" customWidth="1"/>
  </cols>
  <sheetData>
    <row r="1">
      <c r="A1" s="7" t="inlineStr">
        <is>
          <t xml:space="preserve">Inversión inicial</t>
        </is>
      </c>
    </row>
    <row r="3">
      <c r="A3" s="1" t="inlineStr">
        <is>
          <t xml:space="preserve">Concepto</t>
        </is>
      </c>
      <c r="B3" s="1" t="inlineStr">
        <is>
          <t xml:space="preserve">Monto ($)</t>
        </is>
      </c>
      <c r="C3" s="1" t="inlineStr">
        <is>
          <t xml:space="preserve">Notas</t>
        </is>
      </c>
    </row>
    <row r="4">
      <c r="A4" s="5" t="inlineStr">
        <is>
          <t xml:space="preserve">Equipamiento (máquinas, muebles)</t>
        </is>
      </c>
      <c r="B4" s="6">
        <v>4500000</v>
      </c>
      <c r="C4" s="5" t="inlineStr">
        <is>
          <t xml:space="preserve">Cotizaciones de 3 proveedores</t>
        </is>
      </c>
    </row>
    <row r="5">
      <c r="A5" s="5" t="inlineStr">
        <is>
          <t xml:space="preserve">Obra y acondicionamiento del local</t>
        </is>
      </c>
      <c r="B5" s="6">
        <v>2200000</v>
      </c>
      <c r="C5" s="5" t="inlineStr">
        <is>
          <t xml:space="preserve">Incluye instalación eléctrica</t>
        </is>
      </c>
    </row>
    <row r="6">
      <c r="A6" s="5" t="inlineStr">
        <is>
          <t xml:space="preserve">Stock inicial de mercadería</t>
        </is>
      </c>
      <c r="B6" s="6">
        <v>1800000</v>
      </c>
      <c r="C6" s="5" t="inlineStr">
        <is>
          <t xml:space="preserve">Para las primeras 3 semanas</t>
        </is>
      </c>
    </row>
    <row r="7">
      <c r="A7" s="5" t="inlineStr">
        <is>
          <t xml:space="preserve">Habilitaciones, trámites y honorarios</t>
        </is>
      </c>
      <c r="B7" s="6">
        <v>350000</v>
      </c>
      <c r="C7" s="5" t="inlineStr">
        <is>
          <t xml:space="preserve">Municipal, bomberos, contador</t>
        </is>
      </c>
    </row>
    <row r="8">
      <c r="A8" s="5" t="inlineStr">
        <is>
          <t xml:space="preserve">Marketing de lanzamiento</t>
        </is>
      </c>
      <c r="B8" s="6">
        <v>600000</v>
      </c>
      <c r="C8" s="5" t="inlineStr">
        <is>
          <t xml:space="preserve">Cartelería, redes y promo de apertura</t>
        </is>
      </c>
    </row>
    <row r="9">
      <c r="A9" s="5" t="inlineStr">
        <is>
          <t xml:space="preserve">Capital de trabajo (cubre las pérdidas de los primeros meses)</t>
        </is>
      </c>
      <c r="B9" s="6">
        <v>1500000</v>
      </c>
      <c r="C9" s="5" t="inlineStr">
        <is>
          <t xml:space="preserve">Colchón mientras las ventas crecen</t>
        </is>
      </c>
    </row>
    <row r="10">
      <c r="A10" s="13" t="inlineStr">
        <is>
          <t xml:space="preserve">Total a invertir</t>
        </is>
      </c>
      <c r="B10" s="8">
        <f>SUM(B4:B9)</f>
        <v>10950000</v>
      </c>
      <c r="C10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workbookViewId="0">
      <pane xSplit="1" ySplit="10" topLeftCell="B11" activePane="bottomRight" state="frozen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5" customWidth="1"/>
  </cols>
  <sheetData>
    <row r="1">
      <c r="A1" s="7" t="inlineStr">
        <is>
          <t xml:space="preserve">Proyección de 12 meses</t>
        </is>
      </c>
    </row>
    <row r="3">
      <c r="A3" s="2" t="inlineStr">
        <is>
          <t xml:space="preserve">Precio promedio por venta ($)</t>
        </is>
      </c>
      <c r="B3" s="6">
        <v>6500</v>
      </c>
    </row>
    <row r="4">
      <c r="A4" s="2" t="inlineStr">
        <is>
          <t xml:space="preserve">Costo variable por venta ($)</t>
        </is>
      </c>
      <c r="B4" s="6">
        <v>2600</v>
      </c>
    </row>
    <row r="5">
      <c r="A5" s="2" t="inlineStr">
        <is>
          <t xml:space="preserve">Costos fijos mensuales ($)</t>
        </is>
      </c>
      <c r="B5" s="6">
        <v>2400000</v>
      </c>
    </row>
    <row r="6">
      <c r="A6" s="2" t="inlineStr">
        <is>
          <t xml:space="preserve">Ventas del mes 1 (cantidad)</t>
        </is>
      </c>
      <c r="B6" s="11">
        <v>600</v>
      </c>
    </row>
    <row r="7">
      <c r="A7" s="2" t="inlineStr">
        <is>
          <t xml:space="preserve">Crecimiento mensual de las ventas</t>
        </is>
      </c>
      <c r="B7" s="14">
        <v>0.07</v>
      </c>
    </row>
    <row r="8">
      <c r="A8" s="2" t="inlineStr">
        <is>
          <t xml:space="preserve">Inversión inicial ($)</t>
        </is>
      </c>
      <c r="B8" s="3">
        <f>'Inversión'!B10</f>
        <v>10950000</v>
      </c>
    </row>
    <row r="10">
      <c r="A10" s="1" t="inlineStr">
        <is>
          <t xml:space="preserve">Concepto</t>
        </is>
      </c>
      <c r="B10" s="1" t="inlineStr">
        <is>
          <t xml:space="preserve">Ene</t>
        </is>
      </c>
      <c r="C10" s="1" t="inlineStr">
        <is>
          <t xml:space="preserve">Feb</t>
        </is>
      </c>
      <c r="D10" s="1" t="inlineStr">
        <is>
          <t xml:space="preserve">Mar</t>
        </is>
      </c>
      <c r="E10" s="1" t="inlineStr">
        <is>
          <t xml:space="preserve">Abr</t>
        </is>
      </c>
      <c r="F10" s="1" t="inlineStr">
        <is>
          <t xml:space="preserve">May</t>
        </is>
      </c>
      <c r="G10" s="1" t="inlineStr">
        <is>
          <t xml:space="preserve">Jun</t>
        </is>
      </c>
      <c r="H10" s="1" t="inlineStr">
        <is>
          <t xml:space="preserve">Jul</t>
        </is>
      </c>
      <c r="I10" s="1" t="inlineStr">
        <is>
          <t xml:space="preserve">Ago</t>
        </is>
      </c>
      <c r="J10" s="1" t="inlineStr">
        <is>
          <t xml:space="preserve">Sep</t>
        </is>
      </c>
      <c r="K10" s="1" t="inlineStr">
        <is>
          <t xml:space="preserve">Oct</t>
        </is>
      </c>
      <c r="L10" s="1" t="inlineStr">
        <is>
          <t xml:space="preserve">Nov</t>
        </is>
      </c>
      <c r="M10" s="1" t="inlineStr">
        <is>
          <t xml:space="preserve">Dic</t>
        </is>
      </c>
      <c r="N10" s="1" t="inlineStr">
        <is>
          <t xml:space="preserve">Total</t>
        </is>
      </c>
    </row>
    <row r="11">
      <c r="A11" s="9" t="inlineStr">
        <is>
          <t xml:space="preserve">Ventas (cantidad)</t>
        </is>
      </c>
      <c r="B11" s="12">
        <f>$B$6</f>
        <v>600</v>
      </c>
      <c r="C11" s="12">
        <f>ROUND(B11*(1+$B$7),0)</f>
        <v>642</v>
      </c>
      <c r="D11" s="12">
        <f>ROUND(C11*(1+$B$7),0)</f>
        <v>687</v>
      </c>
      <c r="E11" s="12">
        <f>ROUND(D11*(1+$B$7),0)</f>
        <v>735</v>
      </c>
      <c r="F11" s="12">
        <f>ROUND(E11*(1+$B$7),0)</f>
        <v>786</v>
      </c>
      <c r="G11" s="12">
        <f>ROUND(F11*(1+$B$7),0)</f>
        <v>841</v>
      </c>
      <c r="H11" s="12">
        <f>ROUND(G11*(1+$B$7),0)</f>
        <v>900</v>
      </c>
      <c r="I11" s="12">
        <f>ROUND(H11*(1+$B$7),0)</f>
        <v>963</v>
      </c>
      <c r="J11" s="12">
        <f>ROUND(I11*(1+$B$7),0)</f>
        <v>1030</v>
      </c>
      <c r="K11" s="12">
        <f>ROUND(J11*(1+$B$7),0)</f>
        <v>1102</v>
      </c>
      <c r="L11" s="12">
        <f>ROUND(K11*(1+$B$7),0)</f>
        <v>1179</v>
      </c>
      <c r="M11" s="12">
        <f>ROUND(L11*(1+$B$7),0)</f>
        <v>1262</v>
      </c>
      <c r="N11" s="12">
        <f>SUM(B11:M11)</f>
        <v>10727</v>
      </c>
    </row>
    <row r="12">
      <c r="A12" s="9" t="inlineStr">
        <is>
          <t xml:space="preserve">Ingresos</t>
        </is>
      </c>
      <c r="B12" s="3">
        <f>B11*$B$3</f>
        <v>3900000</v>
      </c>
      <c r="C12" s="3">
        <f>C11*$B$3</f>
        <v>4173000</v>
      </c>
      <c r="D12" s="3">
        <f>D11*$B$3</f>
        <v>4465500</v>
      </c>
      <c r="E12" s="3">
        <f>E11*$B$3</f>
        <v>4777500</v>
      </c>
      <c r="F12" s="3">
        <f>F11*$B$3</f>
        <v>5109000</v>
      </c>
      <c r="G12" s="3">
        <f>G11*$B$3</f>
        <v>5466500</v>
      </c>
      <c r="H12" s="3">
        <f>H11*$B$3</f>
        <v>5850000</v>
      </c>
      <c r="I12" s="3">
        <f>I11*$B$3</f>
        <v>6259500</v>
      </c>
      <c r="J12" s="3">
        <f>J11*$B$3</f>
        <v>6695000</v>
      </c>
      <c r="K12" s="3">
        <f>K11*$B$3</f>
        <v>7163000</v>
      </c>
      <c r="L12" s="3">
        <f>L11*$B$3</f>
        <v>7663500</v>
      </c>
      <c r="M12" s="3">
        <f>M11*$B$3</f>
        <v>8203000</v>
      </c>
      <c r="N12" s="3">
        <f>SUM(B12:M12)</f>
        <v>69725500</v>
      </c>
    </row>
    <row r="13">
      <c r="A13" s="9" t="inlineStr">
        <is>
          <t xml:space="preserve">Costos variables</t>
        </is>
      </c>
      <c r="B13" s="3">
        <f>B11*$B$4</f>
        <v>1560000</v>
      </c>
      <c r="C13" s="3">
        <f>C11*$B$4</f>
        <v>1669200</v>
      </c>
      <c r="D13" s="3">
        <f>D11*$B$4</f>
        <v>1786200</v>
      </c>
      <c r="E13" s="3">
        <f>E11*$B$4</f>
        <v>1911000</v>
      </c>
      <c r="F13" s="3">
        <f>F11*$B$4</f>
        <v>2043600</v>
      </c>
      <c r="G13" s="3">
        <f>G11*$B$4</f>
        <v>2186600</v>
      </c>
      <c r="H13" s="3">
        <f>H11*$B$4</f>
        <v>2340000</v>
      </c>
      <c r="I13" s="3">
        <f>I11*$B$4</f>
        <v>2503800</v>
      </c>
      <c r="J13" s="3">
        <f>J11*$B$4</f>
        <v>2678000</v>
      </c>
      <c r="K13" s="3">
        <f>K11*$B$4</f>
        <v>2865200</v>
      </c>
      <c r="L13" s="3">
        <f>L11*$B$4</f>
        <v>3065400</v>
      </c>
      <c r="M13" s="3">
        <f>M11*$B$4</f>
        <v>3281200</v>
      </c>
      <c r="N13" s="3">
        <f>SUM(B13:M13)</f>
        <v>27890200</v>
      </c>
    </row>
    <row r="14">
      <c r="A14" s="9" t="inlineStr">
        <is>
          <t xml:space="preserve">Margen de contribución</t>
        </is>
      </c>
      <c r="B14" s="3">
        <f>B12-B13</f>
        <v>2340000</v>
      </c>
      <c r="C14" s="3">
        <f>C12-C13</f>
        <v>2503800</v>
      </c>
      <c r="D14" s="3">
        <f>D12-D13</f>
        <v>2679300</v>
      </c>
      <c r="E14" s="3">
        <f>E12-E13</f>
        <v>2866500</v>
      </c>
      <c r="F14" s="3">
        <f>F12-F13</f>
        <v>3065400</v>
      </c>
      <c r="G14" s="3">
        <f>G12-G13</f>
        <v>3279900</v>
      </c>
      <c r="H14" s="3">
        <f>H12-H13</f>
        <v>3510000</v>
      </c>
      <c r="I14" s="3">
        <f>I12-I13</f>
        <v>3755700</v>
      </c>
      <c r="J14" s="3">
        <f>J12-J13</f>
        <v>4017000</v>
      </c>
      <c r="K14" s="3">
        <f>K12-K13</f>
        <v>4297800</v>
      </c>
      <c r="L14" s="3">
        <f>L12-L13</f>
        <v>4598100</v>
      </c>
      <c r="M14" s="3">
        <f>M12-M13</f>
        <v>4921800</v>
      </c>
      <c r="N14" s="3">
        <f>SUM(B14:M14)</f>
        <v>41835300</v>
      </c>
    </row>
    <row r="15">
      <c r="A15" s="9" t="inlineStr">
        <is>
          <t xml:space="preserve">Costos fijos</t>
        </is>
      </c>
      <c r="B15" s="3">
        <f>$B$5</f>
        <v>2400000</v>
      </c>
      <c r="C15" s="3">
        <f>$B$5</f>
        <v>2400000</v>
      </c>
      <c r="D15" s="3">
        <f>$B$5</f>
        <v>2400000</v>
      </c>
      <c r="E15" s="3">
        <f>$B$5</f>
        <v>2400000</v>
      </c>
      <c r="F15" s="3">
        <f>$B$5</f>
        <v>2400000</v>
      </c>
      <c r="G15" s="3">
        <f>$B$5</f>
        <v>2400000</v>
      </c>
      <c r="H15" s="3">
        <f>$B$5</f>
        <v>2400000</v>
      </c>
      <c r="I15" s="3">
        <f>$B$5</f>
        <v>2400000</v>
      </c>
      <c r="J15" s="3">
        <f>$B$5</f>
        <v>2400000</v>
      </c>
      <c r="K15" s="3">
        <f>$B$5</f>
        <v>2400000</v>
      </c>
      <c r="L15" s="3">
        <f>$B$5</f>
        <v>2400000</v>
      </c>
      <c r="M15" s="3">
        <f>$B$5</f>
        <v>2400000</v>
      </c>
      <c r="N15" s="3">
        <f>SUM(B15:M15)</f>
        <v>28800000</v>
      </c>
    </row>
    <row r="16">
      <c r="A16" s="13" t="inlineStr">
        <is>
          <t xml:space="preserve">Resultado del mes</t>
        </is>
      </c>
      <c r="B16" s="8">
        <f>B14-B15</f>
        <v>-60000</v>
      </c>
      <c r="C16" s="8">
        <f>C14-C15</f>
        <v>103800</v>
      </c>
      <c r="D16" s="8">
        <f>D14-D15</f>
        <v>279300</v>
      </c>
      <c r="E16" s="8">
        <f>E14-E15</f>
        <v>466500</v>
      </c>
      <c r="F16" s="8">
        <f>F14-F15</f>
        <v>665400</v>
      </c>
      <c r="G16" s="8">
        <f>G14-G15</f>
        <v>879900</v>
      </c>
      <c r="H16" s="8">
        <f>H14-H15</f>
        <v>1110000</v>
      </c>
      <c r="I16" s="8">
        <f>I14-I15</f>
        <v>1355700</v>
      </c>
      <c r="J16" s="8">
        <f>J14-J15</f>
        <v>1617000</v>
      </c>
      <c r="K16" s="8">
        <f>K14-K15</f>
        <v>1897800</v>
      </c>
      <c r="L16" s="8">
        <f>L14-L15</f>
        <v>2198100</v>
      </c>
      <c r="M16" s="8">
        <f>M14-M15</f>
        <v>2521800</v>
      </c>
      <c r="N16" s="8">
        <f>SUM(B16:M16)</f>
        <v>13035300</v>
      </c>
    </row>
    <row r="17">
      <c r="A17" s="13" t="inlineStr">
        <is>
          <t xml:space="preserve">Resultado acumulado</t>
        </is>
      </c>
      <c r="B17" s="8">
        <f>B16</f>
        <v>-60000</v>
      </c>
      <c r="C17" s="8">
        <f>B17+C16</f>
        <v>43800</v>
      </c>
      <c r="D17" s="8">
        <f>C17+D16</f>
        <v>323100</v>
      </c>
      <c r="E17" s="8">
        <f>D17+E16</f>
        <v>789600</v>
      </c>
      <c r="F17" s="8">
        <f>E17+F16</f>
        <v>1455000</v>
      </c>
      <c r="G17" s="8">
        <f>F17+G16</f>
        <v>2334900</v>
      </c>
      <c r="H17" s="8">
        <f>G17+H16</f>
        <v>3444900</v>
      </c>
      <c r="I17" s="8">
        <f>H17+I16</f>
        <v>4800600</v>
      </c>
      <c r="J17" s="8">
        <f>I17+J16</f>
        <v>6417600</v>
      </c>
      <c r="K17" s="8">
        <f>J17+K16</f>
        <v>8315400</v>
      </c>
      <c r="L17" s="8">
        <f>K17+L16</f>
        <v>10513500</v>
      </c>
      <c r="M17" s="8">
        <f>L17+M16</f>
        <v>13035300</v>
      </c>
      <c r="N17" s="8">
        <f>M17</f>
        <v>13035300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Views>
    <sheetView workbookViewId="0"/>
  </sheetViews>
  <sheetFormatPr defaultRowHeight="15"/>
  <cols>
    <col min="1" max="1" width="52" customWidth="1"/>
    <col min="2" max="2" width="24" customWidth="1"/>
  </cols>
  <sheetData>
    <row r="1">
      <c r="A1" s="7" t="inlineStr">
        <is>
          <t xml:space="preserve">Resumen y punto de equilibrio</t>
        </is>
      </c>
    </row>
    <row r="3">
      <c r="A3" s="9" t="inlineStr">
        <is>
          <t xml:space="preserve">Margen de contribución por venta ($)</t>
        </is>
      </c>
      <c r="B3" s="3">
        <f>'Proyección'!B3-'Proyección'!B4</f>
        <v>3900</v>
      </c>
    </row>
    <row r="4">
      <c r="A4" s="9" t="inlineStr">
        <is>
          <t xml:space="preserve">Punto de equilibrio (ventas por mes)</t>
        </is>
      </c>
      <c r="B4" s="12">
        <f>IFERROR(ROUNDUP('Proyección'!B5/B3,0),0)</f>
        <v>616</v>
      </c>
    </row>
    <row r="5">
      <c r="A5" s="9" t="inlineStr">
        <is>
          <t xml:space="preserve">Ingresos del año 1</t>
        </is>
      </c>
      <c r="B5" s="3">
        <f>'Proyección'!N12</f>
        <v>69725500</v>
      </c>
    </row>
    <row r="6">
      <c r="A6" s="9" t="inlineStr">
        <is>
          <t xml:space="preserve">Resultado del año 1</t>
        </is>
      </c>
      <c r="B6" s="3">
        <f>'Proyección'!N16</f>
        <v>13035300</v>
      </c>
    </row>
    <row r="7">
      <c r="A7" s="9" t="inlineStr">
        <is>
          <t xml:space="preserve">Inversión inicial</t>
        </is>
      </c>
      <c r="B7" s="3">
        <f>'Inversión'!B10</f>
        <v>10950000</v>
      </c>
    </row>
    <row r="8">
      <c r="A8" s="13" t="inlineStr">
        <is>
          <t xml:space="preserve">Saldo del año 1 menos la inversión</t>
        </is>
      </c>
      <c r="B8" s="8">
        <f>B6-B7</f>
        <v>2085300</v>
      </c>
    </row>
    <row r="9">
      <c r="A9" s="13" t="inlineStr">
        <is>
          <t xml:space="preserve">¿Recuperás la inversión en el año 1?</t>
        </is>
      </c>
      <c r="B9" s="13" t="str">
        <f>IF(B6&gt;=B7,"Sí","No: revisá precio, costos o ventas")</f>
        <v>Sí</v>
      </c>
    </row>
    <row r="11" ht="60" customHeight="1">
      <c r="A11" s="10" t="inlineStr">
        <is>
          <t xml:space="preserve">Cómo leerlo: si el punto de equilibrio es mayor que tus ventas del mes 1, vas a perder plata al principio. Lo importante es cuántos meses tardás en cruzarlo y si tu capital de trabajo aguanta hasta entonces.</t>
        </is>
      </c>
    </row>
  </sheetData>
  <mergeCells count="1">
    <mergeCell ref="A11:B11"/>
  </mergeCells>
  <pageMargins left="0.7" right="0.7" top="0.75" bottom="0.75" header="0.3" footer="0.3"/>
</worksheet>
</file>