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Supuestos" sheetId="2" r:id="rId2"/>
    <sheet name="Presupuesto" sheetId="3" r:id="rId3"/>
    <sheet name="Real vs presupuesto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\ #,##0"/>
    <numFmt numFmtId="165" formatCode="0.0%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F3864"/>
      <name val="Calibri"/>
    </font>
    <font>
      <i/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6FE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3" fillId="0" borderId="0" xfId="0" applyNumberFormat="1" applyFont="1" applyFill="1" applyBorder="1"/>
    <xf numFmtId="164" fontId="1" fillId="4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3" fontId="0" fillId="3" borderId="1" xfId="0" applyNumberFormat="1" applyFont="1" applyFill="1" applyBorder="1"/>
    <xf numFmtId="3" fontId="0" fillId="0" borderId="1" xfId="0" applyNumberFormat="1" applyFont="1" applyFill="1" applyBorder="1"/>
    <xf numFmtId="0" fontId="1" fillId="4" borderId="1" xfId="0" applyNumberFormat="1" applyFont="1" applyFill="1" applyBorder="1"/>
    <xf numFmtId="165" fontId="0" fillId="3" borderId="1" xfId="0" applyNumberFormat="1" applyFont="1" applyFill="1" applyBorder="1"/>
    <xf numFmtId="14" fontId="0" fillId="3" borderId="1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/>
    <xf numFmtId="0" fontId="1" fillId="5" borderId="1" xfId="0" applyNumberFormat="1" applyFont="1" applyFill="1" applyBorder="1"/>
    <xf numFmtId="0" fontId="0" fillId="3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110" customWidth="1"/>
  </cols>
  <sheetData>
    <row r="1">
      <c r="A1" s="7" t="inlineStr">
        <is>
          <t xml:space="preserve">Plantilla de presupuesto anual</t>
        </is>
      </c>
    </row>
    <row r="3" ht="48" customHeight="1">
      <c r="A3" s="16" t="inlineStr">
        <is>
          <t xml:space="preserve">Presupuesto de 12 meses para una pyme: ventas, costo de mercadería, gastos y resultado, más una hoja para comparar lo real contra lo presupuestado mes a mes.</t>
        </is>
      </c>
    </row>
    <row r="5">
      <c r="A5" s="2" t="inlineStr">
        <is>
          <t xml:space="preserve">Cómo usarla</t>
        </is>
      </c>
    </row>
    <row r="6" ht="32" customHeight="1">
      <c r="A6" s="16" t="inlineStr">
        <is>
          <t xml:space="preserve">1. Hoja "Supuestos": cargá las ventas del primer mes, cuánto esperás crecer por mes y el costo de la mercadería como porcentaje de la venta.</t>
        </is>
      </c>
    </row>
    <row r="7" ht="32" customHeight="1">
      <c r="A7" s="16" t="inlineStr">
        <is>
          <t xml:space="preserve">2. Hoja "Presupuesto": las ventas y el costo se calculan solos. Completá los gastos fijos de cada mes (celdas amarillas).</t>
        </is>
      </c>
    </row>
    <row r="8" ht="32" customHeight="1">
      <c r="A8" s="16" t="inlineStr">
        <is>
          <t xml:space="preserve">3. Hoja "Real vs presupuesto": cada mes, cargá las ventas y el resultado reales. Los desvíos se calculan solos.</t>
        </is>
      </c>
    </row>
    <row r="9" ht="32" customHeight="1">
      <c r="A9" s="16" t="inlineStr">
        <is>
          <t xml:space="preserve">4. Revisá el presupuesto la primera semana de cada mes. Si un supuesto cambió de forma permanente, actualizalo para el resto del año.</t>
        </is>
      </c>
    </row>
    <row r="10" ht="18" customHeight="1">
      <c r="A10" s="16" t="inlineStr">
        <is>
          <t xml:space="preserve">5. Trabajá en pesos del mes; si tus precios se mueven rápido, corregí los supuestos todos los meses.</t>
        </is>
      </c>
    </row>
    <row r="12">
      <c r="A12" s="2" t="inlineStr">
        <is>
          <t xml:space="preserve">Colores</t>
        </is>
      </c>
    </row>
    <row r="13">
      <c r="A13" s="5" t="inlineStr">
        <is>
          <t xml:space="preserve">Celdas amarillas: son tuyas, escribí o reemplazá los datos de ejemplo.</t>
        </is>
      </c>
    </row>
    <row r="14">
      <c r="A14" s="9" t="inlineStr">
        <is>
          <t xml:space="preserve">Celdas blancas con borde: tienen fórmula, no las pises.</t>
        </is>
      </c>
    </row>
    <row r="15">
      <c r="A15" s="10" t="inlineStr">
        <is>
          <t xml:space="preserve">Los datos cargados son de EJEMPLO (ficticios). Reemplazalos por los de tu negocio.</t>
        </is>
      </c>
    </row>
    <row r="17">
      <c r="A17" s="10" t="inlineStr">
        <is>
          <t xml:space="preserve">Plantilla gratuita de YoFacturo (yo-facturo.com). Verificada: 16/10/2026. Para temas impositivos o laborales, confirmá con tu contador.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48" customWidth="1"/>
    <col min="2" max="2" width="20" customWidth="1"/>
  </cols>
  <sheetData>
    <row r="1">
      <c r="A1" s="7" t="inlineStr">
        <is>
          <t xml:space="preserve">Supuestos</t>
        </is>
      </c>
    </row>
    <row r="3">
      <c r="A3" s="2" t="inlineStr">
        <is>
          <t xml:space="preserve">Ventas del mes 1 ($)</t>
        </is>
      </c>
      <c r="B3" s="6">
        <v>12000000</v>
      </c>
    </row>
    <row r="4">
      <c r="A4" s="2" t="inlineStr">
        <is>
          <t xml:space="preserve">Crecimiento mensual de las ventas</t>
        </is>
      </c>
      <c r="B4" s="14">
        <v>0.02</v>
      </c>
    </row>
    <row r="5">
      <c r="A5" s="2" t="inlineStr">
        <is>
          <t xml:space="preserve">Costo de la mercadería (% de las ventas)</t>
        </is>
      </c>
      <c r="B5" s="14">
        <v>0.48</v>
      </c>
    </row>
    <row r="7">
      <c r="A7" s="10" t="inlineStr">
        <is>
          <t xml:space="preserve">Tip: usá el promedio real de los últimos 6 a 12 meses, no el número que te gustaría.</t>
        </is>
      </c>
    </row>
  </sheetData>
  <mergeCells count="1">
    <mergeCell ref="A7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>
      <pane xSplit="1" ySplit="3" topLeftCell="B4" activePane="bottomRight" state="frozen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5" customWidth="1"/>
  </cols>
  <sheetData>
    <row r="1">
      <c r="A1" s="7" t="inlineStr">
        <is>
          <t xml:space="preserve">Presupuesto anual</t>
        </is>
      </c>
    </row>
    <row r="3">
      <c r="A3" s="1" t="inlineStr">
        <is>
          <t xml:space="preserve">Concepto</t>
        </is>
      </c>
      <c r="B3" s="1" t="inlineStr">
        <is>
          <t xml:space="preserve">Ene</t>
        </is>
      </c>
      <c r="C3" s="1" t="inlineStr">
        <is>
          <t xml:space="preserve">Feb</t>
        </is>
      </c>
      <c r="D3" s="1" t="inlineStr">
        <is>
          <t xml:space="preserve">Mar</t>
        </is>
      </c>
      <c r="E3" s="1" t="inlineStr">
        <is>
          <t xml:space="preserve">Abr</t>
        </is>
      </c>
      <c r="F3" s="1" t="inlineStr">
        <is>
          <t xml:space="preserve">May</t>
        </is>
      </c>
      <c r="G3" s="1" t="inlineStr">
        <is>
          <t xml:space="preserve">Jun</t>
        </is>
      </c>
      <c r="H3" s="1" t="inlineStr">
        <is>
          <t xml:space="preserve">Jul</t>
        </is>
      </c>
      <c r="I3" s="1" t="inlineStr">
        <is>
          <t xml:space="preserve">Ago</t>
        </is>
      </c>
      <c r="J3" s="1" t="inlineStr">
        <is>
          <t xml:space="preserve">Sep</t>
        </is>
      </c>
      <c r="K3" s="1" t="inlineStr">
        <is>
          <t xml:space="preserve">Oct</t>
        </is>
      </c>
      <c r="L3" s="1" t="inlineStr">
        <is>
          <t xml:space="preserve">Nov</t>
        </is>
      </c>
      <c r="M3" s="1" t="inlineStr">
        <is>
          <t xml:space="preserve">Dic</t>
        </is>
      </c>
      <c r="N3" s="1" t="inlineStr">
        <is>
          <t xml:space="preserve">Total</t>
        </is>
      </c>
    </row>
    <row r="4">
      <c r="A4" s="2" t="inlineStr">
        <is>
          <t xml:space="preserve">Ventas</t>
        </is>
      </c>
      <c r="B4" s="3">
        <f>Supuestos!$B$3</f>
        <v>12000000</v>
      </c>
      <c r="C4" s="3">
        <f>ROUND(B4*(1+Supuestos!$B$4),0)</f>
        <v>12240000</v>
      </c>
      <c r="D4" s="3">
        <f>ROUND(C4*(1+Supuestos!$B$4),0)</f>
        <v>12484800</v>
      </c>
      <c r="E4" s="3">
        <f>ROUND(D4*(1+Supuestos!$B$4),0)</f>
        <v>12734496</v>
      </c>
      <c r="F4" s="3">
        <f>ROUND(E4*(1+Supuestos!$B$4),0)</f>
        <v>12989186</v>
      </c>
      <c r="G4" s="3">
        <f>ROUND(F4*(1+Supuestos!$B$4),0)</f>
        <v>13248970</v>
      </c>
      <c r="H4" s="3">
        <f>ROUND(G4*(1+Supuestos!$B$4),0)</f>
        <v>13513949</v>
      </c>
      <c r="I4" s="3">
        <f>ROUND(H4*(1+Supuestos!$B$4),0)</f>
        <v>13784228</v>
      </c>
      <c r="J4" s="3">
        <f>ROUND(I4*(1+Supuestos!$B$4),0)</f>
        <v>14059913</v>
      </c>
      <c r="K4" s="3">
        <f>ROUND(J4*(1+Supuestos!$B$4),0)</f>
        <v>14341111</v>
      </c>
      <c r="L4" s="3">
        <f>ROUND(K4*(1+Supuestos!$B$4),0)</f>
        <v>14627933</v>
      </c>
      <c r="M4" s="3">
        <f>ROUND(L4*(1+Supuestos!$B$4),0)</f>
        <v>14920492</v>
      </c>
      <c r="N4" s="3">
        <f>SUM(B4:M4)</f>
        <v>160945078</v>
      </c>
    </row>
    <row r="5">
      <c r="A5" s="9" t="inlineStr">
        <is>
          <t xml:space="preserve">Costo de la mercadería</t>
        </is>
      </c>
      <c r="B5" s="3">
        <f>ROUND(B4*Supuestos!$B$5,0)</f>
        <v>5760000</v>
      </c>
      <c r="C5" s="3">
        <f>ROUND(C4*Supuestos!$B$5,0)</f>
        <v>5875200</v>
      </c>
      <c r="D5" s="3">
        <f>ROUND(D4*Supuestos!$B$5,0)</f>
        <v>5992704</v>
      </c>
      <c r="E5" s="3">
        <f>ROUND(E4*Supuestos!$B$5,0)</f>
        <v>6112558</v>
      </c>
      <c r="F5" s="3">
        <f>ROUND(F4*Supuestos!$B$5,0)</f>
        <v>6234809</v>
      </c>
      <c r="G5" s="3">
        <f>ROUND(G4*Supuestos!$B$5,0)</f>
        <v>6359506</v>
      </c>
      <c r="H5" s="3">
        <f>ROUND(H4*Supuestos!$B$5,0)</f>
        <v>6486696</v>
      </c>
      <c r="I5" s="3">
        <f>ROUND(I4*Supuestos!$B$5,0)</f>
        <v>6616429</v>
      </c>
      <c r="J5" s="3">
        <f>ROUND(J4*Supuestos!$B$5,0)</f>
        <v>6748758</v>
      </c>
      <c r="K5" s="3">
        <f>ROUND(K4*Supuestos!$B$5,0)</f>
        <v>6883733</v>
      </c>
      <c r="L5" s="3">
        <f>ROUND(L4*Supuestos!$B$5,0)</f>
        <v>7021408</v>
      </c>
      <c r="M5" s="3">
        <f>ROUND(M4*Supuestos!$B$5,0)</f>
        <v>7161836</v>
      </c>
      <c r="N5" s="3">
        <f>SUM(B5:M5)</f>
        <v>77253637</v>
      </c>
    </row>
    <row r="6">
      <c r="A6" s="13" t="inlineStr">
        <is>
          <t xml:space="preserve">Margen bruto</t>
        </is>
      </c>
      <c r="B6" s="8">
        <f>B4-B5</f>
        <v>6240000</v>
      </c>
      <c r="C6" s="8">
        <f>C4-C5</f>
        <v>6364800</v>
      </c>
      <c r="D6" s="8">
        <f>D4-D5</f>
        <v>6492096</v>
      </c>
      <c r="E6" s="8">
        <f>E4-E5</f>
        <v>6621938</v>
      </c>
      <c r="F6" s="8">
        <f>F4-F5</f>
        <v>6754377</v>
      </c>
      <c r="G6" s="8">
        <f>G4-G5</f>
        <v>6889464</v>
      </c>
      <c r="H6" s="8">
        <f>H4-H5</f>
        <v>7027253</v>
      </c>
      <c r="I6" s="8">
        <f>I4-I5</f>
        <v>7167799</v>
      </c>
      <c r="J6" s="8">
        <f>J4-J5</f>
        <v>7311155</v>
      </c>
      <c r="K6" s="8">
        <f>K4-K5</f>
        <v>7457378</v>
      </c>
      <c r="L6" s="8">
        <f>L4-L5</f>
        <v>7606525</v>
      </c>
      <c r="M6" s="8">
        <f>M4-M5</f>
        <v>7758656</v>
      </c>
      <c r="N6" s="8">
        <f>SUM(B6:M6)</f>
        <v>83691441</v>
      </c>
    </row>
    <row r="7">
      <c r="A7" s="9" t="inlineStr">
        <is>
          <t xml:space="preserve">Alquiler</t>
        </is>
      </c>
      <c r="B7" s="6">
        <v>1200000</v>
      </c>
      <c r="C7" s="6">
        <v>1205000</v>
      </c>
      <c r="D7" s="6">
        <v>1210000</v>
      </c>
      <c r="E7" s="6">
        <v>1214000</v>
      </c>
      <c r="F7" s="6">
        <v>1219000</v>
      </c>
      <c r="G7" s="6">
        <v>1224000</v>
      </c>
      <c r="H7" s="6">
        <v>1229000</v>
      </c>
      <c r="I7" s="6">
        <v>1234000</v>
      </c>
      <c r="J7" s="6">
        <v>1238000</v>
      </c>
      <c r="K7" s="6">
        <v>1243000</v>
      </c>
      <c r="L7" s="6">
        <v>1248000</v>
      </c>
      <c r="M7" s="6">
        <v>1253000</v>
      </c>
      <c r="N7" s="3">
        <f>SUM(B7:M7)</f>
        <v>14717000</v>
      </c>
    </row>
    <row r="8">
      <c r="A8" s="9" t="inlineStr">
        <is>
          <t xml:space="preserve">Sueldos y cargas sociales</t>
        </is>
      </c>
      <c r="B8" s="6">
        <v>3000000</v>
      </c>
      <c r="C8" s="6">
        <v>3012000</v>
      </c>
      <c r="D8" s="6">
        <v>3024000</v>
      </c>
      <c r="E8" s="6">
        <v>3036000</v>
      </c>
      <c r="F8" s="6">
        <v>3048000</v>
      </c>
      <c r="G8" s="6">
        <v>3060000</v>
      </c>
      <c r="H8" s="6">
        <v>3072000</v>
      </c>
      <c r="I8" s="6">
        <v>3084000</v>
      </c>
      <c r="J8" s="6">
        <v>3096000</v>
      </c>
      <c r="K8" s="6">
        <v>3108000</v>
      </c>
      <c r="L8" s="6">
        <v>3120000</v>
      </c>
      <c r="M8" s="6">
        <v>3132000</v>
      </c>
      <c r="N8" s="3">
        <f>SUM(B8:M8)</f>
        <v>36792000</v>
      </c>
    </row>
    <row r="9">
      <c r="A9" s="9" t="inlineStr">
        <is>
          <t xml:space="preserve">Servicios (luz, internet, etc.)</t>
        </is>
      </c>
      <c r="B9" s="6">
        <v>350000</v>
      </c>
      <c r="C9" s="6">
        <v>351000</v>
      </c>
      <c r="D9" s="6">
        <v>353000</v>
      </c>
      <c r="E9" s="6">
        <v>354000</v>
      </c>
      <c r="F9" s="6">
        <v>356000</v>
      </c>
      <c r="G9" s="6">
        <v>357000</v>
      </c>
      <c r="H9" s="6">
        <v>358000</v>
      </c>
      <c r="I9" s="6">
        <v>360000</v>
      </c>
      <c r="J9" s="6">
        <v>361000</v>
      </c>
      <c r="K9" s="6">
        <v>363000</v>
      </c>
      <c r="L9" s="6">
        <v>364000</v>
      </c>
      <c r="M9" s="6">
        <v>365000</v>
      </c>
      <c r="N9" s="3">
        <f>SUM(B9:M9)</f>
        <v>4292000</v>
      </c>
    </row>
    <row r="10">
      <c r="A10" s="9" t="inlineStr">
        <is>
          <t xml:space="preserve">Marketing</t>
        </is>
      </c>
      <c r="B10" s="6">
        <v>400000</v>
      </c>
      <c r="C10" s="6">
        <v>402000</v>
      </c>
      <c r="D10" s="6">
        <v>403000</v>
      </c>
      <c r="E10" s="6">
        <v>405000</v>
      </c>
      <c r="F10" s="6">
        <v>406000</v>
      </c>
      <c r="G10" s="6">
        <v>408000</v>
      </c>
      <c r="H10" s="6">
        <v>410000</v>
      </c>
      <c r="I10" s="6">
        <v>411000</v>
      </c>
      <c r="J10" s="6">
        <v>413000</v>
      </c>
      <c r="K10" s="6">
        <v>414000</v>
      </c>
      <c r="L10" s="6">
        <v>416000</v>
      </c>
      <c r="M10" s="6">
        <v>418000</v>
      </c>
      <c r="N10" s="3">
        <f>SUM(B10:M10)</f>
        <v>4906000</v>
      </c>
    </row>
    <row r="11">
      <c r="A11" s="9" t="inlineStr">
        <is>
          <t xml:space="preserve">Impuestos y tasas</t>
        </is>
      </c>
      <c r="B11" s="6">
        <v>600000</v>
      </c>
      <c r="C11" s="6">
        <v>602000</v>
      </c>
      <c r="D11" s="6">
        <v>605000</v>
      </c>
      <c r="E11" s="6">
        <v>607000</v>
      </c>
      <c r="F11" s="6">
        <v>610000</v>
      </c>
      <c r="G11" s="6">
        <v>612000</v>
      </c>
      <c r="H11" s="6">
        <v>614000</v>
      </c>
      <c r="I11" s="6">
        <v>617000</v>
      </c>
      <c r="J11" s="6">
        <v>619000</v>
      </c>
      <c r="K11" s="6">
        <v>622000</v>
      </c>
      <c r="L11" s="6">
        <v>624000</v>
      </c>
      <c r="M11" s="6">
        <v>626000</v>
      </c>
      <c r="N11" s="3">
        <f>SUM(B11:M11)</f>
        <v>7358000</v>
      </c>
    </row>
    <row r="12">
      <c r="A12" s="9" t="inlineStr">
        <is>
          <t xml:space="preserve">Otros gastos</t>
        </is>
      </c>
      <c r="B12" s="6">
        <v>250000</v>
      </c>
      <c r="C12" s="6">
        <v>251000</v>
      </c>
      <c r="D12" s="6">
        <v>252000</v>
      </c>
      <c r="E12" s="6">
        <v>253000</v>
      </c>
      <c r="F12" s="6">
        <v>254000</v>
      </c>
      <c r="G12" s="6">
        <v>255000</v>
      </c>
      <c r="H12" s="6">
        <v>256000</v>
      </c>
      <c r="I12" s="6">
        <v>257000</v>
      </c>
      <c r="J12" s="6">
        <v>258000</v>
      </c>
      <c r="K12" s="6">
        <v>259000</v>
      </c>
      <c r="L12" s="6">
        <v>260000</v>
      </c>
      <c r="M12" s="6">
        <v>261000</v>
      </c>
      <c r="N12" s="3">
        <f>SUM(B12:M12)</f>
        <v>3066000</v>
      </c>
    </row>
    <row r="13">
      <c r="A13" s="13" t="inlineStr">
        <is>
          <t xml:space="preserve">Total de gastos</t>
        </is>
      </c>
      <c r="B13" s="8">
        <f>SUM(B7:B12)</f>
        <v>5800000</v>
      </c>
      <c r="C13" s="8">
        <f>SUM(C7:C12)</f>
        <v>5823000</v>
      </c>
      <c r="D13" s="8">
        <f>SUM(D7:D12)</f>
        <v>5847000</v>
      </c>
      <c r="E13" s="8">
        <f>SUM(E7:E12)</f>
        <v>5869000</v>
      </c>
      <c r="F13" s="8">
        <f>SUM(F7:F12)</f>
        <v>5893000</v>
      </c>
      <c r="G13" s="8">
        <f>SUM(G7:G12)</f>
        <v>5916000</v>
      </c>
      <c r="H13" s="8">
        <f>SUM(H7:H12)</f>
        <v>5939000</v>
      </c>
      <c r="I13" s="8">
        <f>SUM(I7:I12)</f>
        <v>5963000</v>
      </c>
      <c r="J13" s="8">
        <f>SUM(J7:J12)</f>
        <v>5985000</v>
      </c>
      <c r="K13" s="8">
        <f>SUM(K7:K12)</f>
        <v>6009000</v>
      </c>
      <c r="L13" s="8">
        <f>SUM(L7:L12)</f>
        <v>6032000</v>
      </c>
      <c r="M13" s="8">
        <f>SUM(M7:M12)</f>
        <v>6055000</v>
      </c>
      <c r="N13" s="8">
        <f>SUM(B13:M13)</f>
        <v>71131000</v>
      </c>
    </row>
    <row r="14">
      <c r="A14" s="13" t="inlineStr">
        <is>
          <t xml:space="preserve">Resultado antes de impuestos a las ganancias</t>
        </is>
      </c>
      <c r="B14" s="8">
        <f>B6-B13</f>
        <v>440000</v>
      </c>
      <c r="C14" s="8">
        <f>C6-C13</f>
        <v>541800</v>
      </c>
      <c r="D14" s="8">
        <f>D6-D13</f>
        <v>645096</v>
      </c>
      <c r="E14" s="8">
        <f>E6-E13</f>
        <v>752938</v>
      </c>
      <c r="F14" s="8">
        <f>F6-F13</f>
        <v>861377</v>
      </c>
      <c r="G14" s="8">
        <f>G6-G13</f>
        <v>973464</v>
      </c>
      <c r="H14" s="8">
        <f>H6-H13</f>
        <v>1088253</v>
      </c>
      <c r="I14" s="8">
        <f>I6-I13</f>
        <v>1204799</v>
      </c>
      <c r="J14" s="8">
        <f>J6-J13</f>
        <v>1326155</v>
      </c>
      <c r="K14" s="8">
        <f>K6-K13</f>
        <v>1448378</v>
      </c>
      <c r="L14" s="8">
        <f>L6-L13</f>
        <v>1574525</v>
      </c>
      <c r="M14" s="8">
        <f>M6-M13</f>
        <v>1703656</v>
      </c>
      <c r="N14" s="8">
        <f>SUM(B14:M14)</f>
        <v>12560441</v>
      </c>
    </row>
    <row r="15">
      <c r="A15" s="9" t="inlineStr">
        <is>
          <t xml:space="preserve">Margen sobre ventas</t>
        </is>
      </c>
      <c r="B15" s="4">
        <f>IFERROR(B14/B4,0)</f>
        <v>0.03666666666666667</v>
      </c>
      <c r="C15" s="4">
        <f>IFERROR(C14/C4,0)</f>
        <v>0.04426470588235294</v>
      </c>
      <c r="D15" s="4">
        <f>IFERROR(D14/D4,0)</f>
        <v>0.05167051134179162</v>
      </c>
      <c r="E15" s="4">
        <f>IFERROR(E14/E4,0)</f>
        <v>0.059125857827431884</v>
      </c>
      <c r="F15" s="4">
        <f>IFERROR(F14/F4,0)</f>
        <v>0.06631493305277174</v>
      </c>
      <c r="G15" s="4">
        <f>IFERROR(G14/G4,0)</f>
        <v>0.07347469274970055</v>
      </c>
      <c r="H15" s="4">
        <f>IFERROR(H14/H4,0)</f>
        <v>0.0805281269005825</v>
      </c>
      <c r="I15" s="4">
        <f>IFERROR(I14/I4,0)</f>
        <v>0.08740416946092303</v>
      </c>
      <c r="J15" s="4">
        <f>IFERROR(J14/J4,0)</f>
        <v>0.09432170739605572</v>
      </c>
      <c r="K15" s="4">
        <f>IFERROR(K14/K4,0)</f>
        <v>0.10099482529631072</v>
      </c>
      <c r="L15" s="4">
        <f>IFERROR(L14/L4,0)</f>
        <v>0.10763824253228395</v>
      </c>
      <c r="M15" s="4">
        <f>IFERROR(M14/M4,0)</f>
        <v>0.11418229372060922</v>
      </c>
      <c r="N15" s="4">
        <f>IFERROR(N14/N4,0)</f>
        <v>0.07804178391836251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7" t="inlineStr">
        <is>
          <t xml:space="preserve">Real vs presupuesto</t>
        </is>
      </c>
    </row>
    <row r="3" ht="32" customHeight="1">
      <c r="A3" s="1" t="inlineStr">
        <is>
          <t xml:space="preserve">Mes</t>
        </is>
      </c>
      <c r="B3" s="1" t="inlineStr">
        <is>
          <t xml:space="preserve">Ventas presup. ($)</t>
        </is>
      </c>
      <c r="C3" s="1" t="inlineStr">
        <is>
          <t xml:space="preserve">Ventas reales ($)</t>
        </is>
      </c>
      <c r="D3" s="1" t="inlineStr">
        <is>
          <t xml:space="preserve">Desvío ($)</t>
        </is>
      </c>
      <c r="E3" s="1" t="inlineStr">
        <is>
          <t xml:space="preserve">Desvío (%)</t>
        </is>
      </c>
      <c r="F3" s="1" t="inlineStr">
        <is>
          <t xml:space="preserve">Resultado presup. ($)</t>
        </is>
      </c>
      <c r="G3" s="1" t="inlineStr">
        <is>
          <t xml:space="preserve">Resultado real ($)</t>
        </is>
      </c>
    </row>
    <row r="4">
      <c r="A4" s="9" t="inlineStr">
        <is>
          <t xml:space="preserve">Ene</t>
        </is>
      </c>
      <c r="B4" s="3">
        <f>Presupuesto!B4</f>
        <v>12000000</v>
      </c>
      <c r="C4" s="6">
        <v>11800000</v>
      </c>
      <c r="D4" s="3">
        <f>IF(C4="","",C4-B4)</f>
        <v>-200000</v>
      </c>
      <c r="E4" s="4">
        <f>IF(C4="","",(C4-B4)/B4)</f>
        <v>-0.016666666666666666</v>
      </c>
      <c r="F4" s="3">
        <f>Presupuesto!B14</f>
        <v>440000</v>
      </c>
      <c r="G4" s="6">
        <v>-120000</v>
      </c>
    </row>
    <row r="5">
      <c r="A5" s="9" t="inlineStr">
        <is>
          <t xml:space="preserve">Feb</t>
        </is>
      </c>
      <c r="B5" s="3">
        <f>Presupuesto!C4</f>
        <v>12240000</v>
      </c>
      <c r="C5" s="6">
        <v>12100000</v>
      </c>
      <c r="D5" s="3">
        <f>IF(C5="","",C5-B5)</f>
        <v>-140000</v>
      </c>
      <c r="E5" s="4">
        <f>IF(C5="","",(C5-B5)/B5)</f>
        <v>-0.011437908496732025</v>
      </c>
      <c r="F5" s="3">
        <f>Presupuesto!C14</f>
        <v>541800</v>
      </c>
      <c r="G5" s="6">
        <v>95000</v>
      </c>
    </row>
    <row r="6">
      <c r="A6" s="9" t="inlineStr">
        <is>
          <t xml:space="preserve">Mar</t>
        </is>
      </c>
      <c r="B6" s="3">
        <f>Presupuesto!D4</f>
        <v>12484800</v>
      </c>
      <c r="C6" s="6">
        <v>12700000</v>
      </c>
      <c r="D6" s="3">
        <f>IF(C6="","",C6-B6)</f>
        <v>215200</v>
      </c>
      <c r="E6" s="4">
        <f>IF(C6="","",(C6-B6)/B6)</f>
        <v>0.017236960143534538</v>
      </c>
      <c r="F6" s="3">
        <f>Presupuesto!D14</f>
        <v>645096</v>
      </c>
      <c r="G6" s="6">
        <v>310000</v>
      </c>
    </row>
    <row r="7">
      <c r="A7" s="9" t="inlineStr">
        <is>
          <t xml:space="preserve">Abr</t>
        </is>
      </c>
      <c r="B7" s="3">
        <f>Presupuesto!E4</f>
        <v>12734496</v>
      </c>
      <c r="C7" s="6"/>
      <c r="D7" s="3" t="str">
        <f>IF(C7="","",C7-B7)</f>
        <v/>
      </c>
      <c r="E7" s="4" t="str">
        <f>IF(C7="","",(C7-B7)/B7)</f>
        <v/>
      </c>
      <c r="F7" s="3">
        <f>Presupuesto!E14</f>
        <v>752938</v>
      </c>
      <c r="G7" s="6"/>
    </row>
    <row r="8">
      <c r="A8" s="9" t="inlineStr">
        <is>
          <t xml:space="preserve">May</t>
        </is>
      </c>
      <c r="B8" s="3">
        <f>Presupuesto!F4</f>
        <v>12989186</v>
      </c>
      <c r="C8" s="6"/>
      <c r="D8" s="3" t="str">
        <f>IF(C8="","",C8-B8)</f>
        <v/>
      </c>
      <c r="E8" s="4" t="str">
        <f>IF(C8="","",(C8-B8)/B8)</f>
        <v/>
      </c>
      <c r="F8" s="3">
        <f>Presupuesto!F14</f>
        <v>861377</v>
      </c>
      <c r="G8" s="6"/>
    </row>
    <row r="9">
      <c r="A9" s="9" t="inlineStr">
        <is>
          <t xml:space="preserve">Jun</t>
        </is>
      </c>
      <c r="B9" s="3">
        <f>Presupuesto!G4</f>
        <v>13248970</v>
      </c>
      <c r="C9" s="6"/>
      <c r="D9" s="3" t="str">
        <f>IF(C9="","",C9-B9)</f>
        <v/>
      </c>
      <c r="E9" s="4" t="str">
        <f>IF(C9="","",(C9-B9)/B9)</f>
        <v/>
      </c>
      <c r="F9" s="3">
        <f>Presupuesto!G14</f>
        <v>973464</v>
      </c>
      <c r="G9" s="6"/>
    </row>
    <row r="10">
      <c r="A10" s="9" t="inlineStr">
        <is>
          <t xml:space="preserve">Jul</t>
        </is>
      </c>
      <c r="B10" s="3">
        <f>Presupuesto!H4</f>
        <v>13513949</v>
      </c>
      <c r="C10" s="6"/>
      <c r="D10" s="3" t="str">
        <f>IF(C10="","",C10-B10)</f>
        <v/>
      </c>
      <c r="E10" s="4" t="str">
        <f>IF(C10="","",(C10-B10)/B10)</f>
        <v/>
      </c>
      <c r="F10" s="3">
        <f>Presupuesto!H14</f>
        <v>1088253</v>
      </c>
      <c r="G10" s="6"/>
    </row>
    <row r="11">
      <c r="A11" s="9" t="inlineStr">
        <is>
          <t xml:space="preserve">Ago</t>
        </is>
      </c>
      <c r="B11" s="3">
        <f>Presupuesto!I4</f>
        <v>13784228</v>
      </c>
      <c r="C11" s="6"/>
      <c r="D11" s="3" t="str">
        <f>IF(C11="","",C11-B11)</f>
        <v/>
      </c>
      <c r="E11" s="4" t="str">
        <f>IF(C11="","",(C11-B11)/B11)</f>
        <v/>
      </c>
      <c r="F11" s="3">
        <f>Presupuesto!I14</f>
        <v>1204799</v>
      </c>
      <c r="G11" s="6"/>
    </row>
    <row r="12">
      <c r="A12" s="9" t="inlineStr">
        <is>
          <t xml:space="preserve">Sep</t>
        </is>
      </c>
      <c r="B12" s="3">
        <f>Presupuesto!J4</f>
        <v>14059913</v>
      </c>
      <c r="C12" s="6"/>
      <c r="D12" s="3" t="str">
        <f>IF(C12="","",C12-B12)</f>
        <v/>
      </c>
      <c r="E12" s="4" t="str">
        <f>IF(C12="","",(C12-B12)/B12)</f>
        <v/>
      </c>
      <c r="F12" s="3">
        <f>Presupuesto!J14</f>
        <v>1326155</v>
      </c>
      <c r="G12" s="6"/>
    </row>
    <row r="13">
      <c r="A13" s="9" t="inlineStr">
        <is>
          <t xml:space="preserve">Oct</t>
        </is>
      </c>
      <c r="B13" s="3">
        <f>Presupuesto!K4</f>
        <v>14341111</v>
      </c>
      <c r="C13" s="6"/>
      <c r="D13" s="3" t="str">
        <f>IF(C13="","",C13-B13)</f>
        <v/>
      </c>
      <c r="E13" s="4" t="str">
        <f>IF(C13="","",(C13-B13)/B13)</f>
        <v/>
      </c>
      <c r="F13" s="3">
        <f>Presupuesto!K14</f>
        <v>1448378</v>
      </c>
      <c r="G13" s="6"/>
    </row>
    <row r="14">
      <c r="A14" s="9" t="inlineStr">
        <is>
          <t xml:space="preserve">Nov</t>
        </is>
      </c>
      <c r="B14" s="3">
        <f>Presupuesto!L4</f>
        <v>14627933</v>
      </c>
      <c r="C14" s="6"/>
      <c r="D14" s="3" t="str">
        <f>IF(C14="","",C14-B14)</f>
        <v/>
      </c>
      <c r="E14" s="4" t="str">
        <f>IF(C14="","",(C14-B14)/B14)</f>
        <v/>
      </c>
      <c r="F14" s="3">
        <f>Presupuesto!L14</f>
        <v>1574525</v>
      </c>
      <c r="G14" s="6"/>
    </row>
    <row r="15">
      <c r="A15" s="9" t="inlineStr">
        <is>
          <t xml:space="preserve">Dic</t>
        </is>
      </c>
      <c r="B15" s="3">
        <f>Presupuesto!M4</f>
        <v>14920492</v>
      </c>
      <c r="C15" s="6"/>
      <c r="D15" s="3" t="str">
        <f>IF(C15="","",C15-B15)</f>
        <v/>
      </c>
      <c r="E15" s="4" t="str">
        <f>IF(C15="","",(C15-B15)/B15)</f>
        <v/>
      </c>
      <c r="F15" s="3">
        <f>Presupuesto!M14</f>
        <v>1703656</v>
      </c>
      <c r="G15" s="6"/>
    </row>
    <row r="16">
      <c r="A16" s="13" t="inlineStr">
        <is>
          <t xml:space="preserve">Total</t>
        </is>
      </c>
      <c r="B16" s="8">
        <f>SUM(B4:B15)</f>
        <v>160945078</v>
      </c>
      <c r="C16" s="8">
        <f>SUM(C4:C15)</f>
        <v>36600000</v>
      </c>
      <c r="D16" s="8">
        <f>SUM(D4:D15)</f>
        <v>-124800</v>
      </c>
      <c r="E16" s="13"/>
      <c r="F16" s="8">
        <f>SUM(F4:F15)</f>
        <v>12560441</v>
      </c>
      <c r="G16" s="8">
        <f>SUM(G4:G15)</f>
        <v>285000</v>
      </c>
    </row>
    <row r="18">
      <c r="A18" s="10" t="inlineStr">
        <is>
          <t xml:space="preserve">Regla simple: investigá los desvíos de más de 5 a 10 % y anotá la causa.</t>
        </is>
      </c>
    </row>
  </sheetData>
  <mergeCells count="1">
    <mergeCell ref="A18:G18"/>
  </mergeCells>
  <pageMargins left="0.7" right="0.7" top="0.75" bottom="0.75" header="0.3" footer="0.3"/>
</worksheet>
</file>