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Metas" sheetId="2" r:id="rId2"/>
    <sheet name="Datos" sheetId="3" r:id="rId3"/>
    <sheet name="KPIs" sheetId="4" r:id="rId4"/>
    <sheet name="Tablero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Plantilla de tablero de KPIs</t>
        </is>
      </c>
    </row>
    <row r="3" ht="48" customHeight="1">
      <c r="A3" s="16" t="inlineStr">
        <is>
          <t xml:space="preserve">Tablero mensual con los indicadores clave de una pyme: margen bruto, resultado operativo, ticket promedio, costo de adquisición de clientes y crecimiento de ventas, contra metas que definís vos.</t>
        </is>
      </c>
    </row>
    <row r="5">
      <c r="A5" s="2" t="inlineStr">
        <is>
          <t xml:space="preserve">Cómo usarla</t>
        </is>
      </c>
    </row>
    <row r="6" ht="18" customHeight="1">
      <c r="A6" s="16" t="inlineStr">
        <is>
          <t xml:space="preserve">1. Hoja "Metas": definí la meta de cada indicador (celdas amarillas).</t>
        </is>
      </c>
    </row>
    <row r="7" ht="32" customHeight="1">
      <c r="A7" s="16" t="inlineStr">
        <is>
          <t xml:space="preserve">2. Hoja "Datos": cargá una fila por mes con ventas, costos, gastos, cantidad de ventas, clientes nuevos y gasto en marketing.</t>
        </is>
      </c>
    </row>
    <row r="8" ht="18" customHeight="1">
      <c r="A8" s="16" t="inlineStr">
        <is>
          <t xml:space="preserve">3. Hoja "KPIs": los indicadores de cada mes se calculan solos; los meses sin datos quedan en blanco.</t>
        </is>
      </c>
    </row>
    <row r="9" ht="18" customHeight="1">
      <c r="A9" s="16" t="inlineStr">
        <is>
          <t xml:space="preserve">4. Hoja "Tablero": promedio del período contra la meta, con estado "En meta" o "Por debajo".</t>
        </is>
      </c>
    </row>
    <row r="10" ht="18" customHeight="1">
      <c r="A10" s="16" t="inlineStr">
        <is>
          <t xml:space="preserve">5. Mirá tendencia, no un mes aislado: un indicador que baja tres meses seguidos pide acción.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46" customWidth="1"/>
    <col min="2" max="2" width="18" customWidth="1"/>
  </cols>
  <sheetData>
    <row r="1">
      <c r="A1" s="7" t="inlineStr">
        <is>
          <t xml:space="preserve">Metas</t>
        </is>
      </c>
    </row>
    <row r="3">
      <c r="A3" s="2" t="inlineStr">
        <is>
          <t xml:space="preserve">Margen bruto</t>
        </is>
      </c>
      <c r="B3" s="14">
        <v>0.45</v>
      </c>
    </row>
    <row r="4">
      <c r="A4" s="2" t="inlineStr">
        <is>
          <t xml:space="preserve">Resultado operativo (% de ventas)</t>
        </is>
      </c>
      <c r="B4" s="14">
        <v>0.1</v>
      </c>
    </row>
    <row r="5">
      <c r="A5" s="2" t="inlineStr">
        <is>
          <t xml:space="preserve">Ticket promedio ($)</t>
        </is>
      </c>
      <c r="B5" s="6">
        <v>8000</v>
      </c>
    </row>
    <row r="6">
      <c r="A6" s="2" t="inlineStr">
        <is>
          <t xml:space="preserve">Costo de adquisición por cliente nuevo ($, máximo)</t>
        </is>
      </c>
      <c r="B6" s="6">
        <v>7000</v>
      </c>
    </row>
    <row r="7">
      <c r="A7" s="2" t="inlineStr">
        <is>
          <t xml:space="preserve">Crecimiento mensual de ventas</t>
        </is>
      </c>
      <c r="B7" s="14">
        <v>0.02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activePane="bottomRight" state="frozen"/>
    </sheetView>
  </sheetViews>
  <sheetFormatPr defaultRowHeight="15"/>
  <cols>
    <col min="1" max="1" width="1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7" t="inlineStr">
        <is>
          <t xml:space="preserve">Datos mensuales</t>
        </is>
      </c>
    </row>
    <row r="3" ht="32" customHeight="1">
      <c r="A3" s="1" t="inlineStr">
        <is>
          <t xml:space="preserve">Mes</t>
        </is>
      </c>
      <c r="B3" s="1" t="inlineStr">
        <is>
          <t xml:space="preserve">Ventas ($)</t>
        </is>
      </c>
      <c r="C3" s="1" t="inlineStr">
        <is>
          <t xml:space="preserve">Costo de ventas ($)</t>
        </is>
      </c>
      <c r="D3" s="1" t="inlineStr">
        <is>
          <t xml:space="preserve">Gastos operativos ($)</t>
        </is>
      </c>
      <c r="E3" s="1" t="inlineStr">
        <is>
          <t xml:space="preserve">Cantidad de ventas</t>
        </is>
      </c>
      <c r="F3" s="1" t="inlineStr">
        <is>
          <t xml:space="preserve">Clientes nuevos</t>
        </is>
      </c>
      <c r="G3" s="1" t="inlineStr">
        <is>
          <t xml:space="preserve">Marketing ($)</t>
        </is>
      </c>
    </row>
    <row r="4">
      <c r="A4" s="9" t="inlineStr">
        <is>
          <t xml:space="preserve">Ene</t>
        </is>
      </c>
      <c r="B4" s="6">
        <v>12000000</v>
      </c>
      <c r="C4" s="6">
        <v>5900000</v>
      </c>
      <c r="D4" s="6">
        <v>4200000</v>
      </c>
      <c r="E4" s="11">
        <v>1700</v>
      </c>
      <c r="F4" s="11">
        <v>210</v>
      </c>
      <c r="G4" s="6">
        <v>1500000</v>
      </c>
    </row>
    <row r="5">
      <c r="A5" s="9" t="inlineStr">
        <is>
          <t xml:space="preserve">Feb</t>
        </is>
      </c>
      <c r="B5" s="6">
        <v>11800000</v>
      </c>
      <c r="C5" s="6">
        <v>5700000</v>
      </c>
      <c r="D5" s="6">
        <v>4250000</v>
      </c>
      <c r="E5" s="11">
        <v>1650</v>
      </c>
      <c r="F5" s="11">
        <v>190</v>
      </c>
      <c r="G5" s="6">
        <v>1450000</v>
      </c>
    </row>
    <row r="6">
      <c r="A6" s="9" t="inlineStr">
        <is>
          <t xml:space="preserve">Mar</t>
        </is>
      </c>
      <c r="B6" s="6">
        <v>12600000</v>
      </c>
      <c r="C6" s="6">
        <v>6000000</v>
      </c>
      <c r="D6" s="6">
        <v>4300000</v>
      </c>
      <c r="E6" s="11">
        <v>1800</v>
      </c>
      <c r="F6" s="11">
        <v>240</v>
      </c>
      <c r="G6" s="6">
        <v>1700000</v>
      </c>
    </row>
    <row r="7">
      <c r="A7" s="9" t="inlineStr">
        <is>
          <t xml:space="preserve">Abr</t>
        </is>
      </c>
      <c r="B7" s="6">
        <v>12900000</v>
      </c>
      <c r="C7" s="6">
        <v>6150000</v>
      </c>
      <c r="D7" s="6">
        <v>4400000</v>
      </c>
      <c r="E7" s="11">
        <v>1810</v>
      </c>
      <c r="F7" s="11">
        <v>205</v>
      </c>
      <c r="G7" s="6">
        <v>1600000</v>
      </c>
    </row>
    <row r="8">
      <c r="A8" s="9" t="inlineStr">
        <is>
          <t xml:space="preserve">May</t>
        </is>
      </c>
      <c r="B8" s="6">
        <v>13100000</v>
      </c>
      <c r="C8" s="6">
        <v>6200000</v>
      </c>
      <c r="D8" s="6">
        <v>4450000</v>
      </c>
      <c r="E8" s="11">
        <v>1840</v>
      </c>
      <c r="F8" s="11">
        <v>190</v>
      </c>
      <c r="G8" s="6">
        <v>1550000</v>
      </c>
    </row>
    <row r="9">
      <c r="A9" s="9" t="inlineStr">
        <is>
          <t xml:space="preserve">Jun</t>
        </is>
      </c>
      <c r="B9" s="6">
        <v>13600000</v>
      </c>
      <c r="C9" s="6">
        <v>6500000</v>
      </c>
      <c r="D9" s="6">
        <v>4600000</v>
      </c>
      <c r="E9" s="11">
        <v>1900</v>
      </c>
      <c r="F9" s="11">
        <v>230</v>
      </c>
      <c r="G9" s="6">
        <v>1800000</v>
      </c>
    </row>
    <row r="10">
      <c r="A10" s="9" t="inlineStr">
        <is>
          <t xml:space="preserve">Jul</t>
        </is>
      </c>
      <c r="B10" s="6">
        <v>13400000</v>
      </c>
      <c r="C10" s="6">
        <v>6450000</v>
      </c>
      <c r="D10" s="6">
        <v>4650000</v>
      </c>
      <c r="E10" s="11">
        <v>1890</v>
      </c>
      <c r="F10" s="11">
        <v>175</v>
      </c>
      <c r="G10" s="6">
        <v>1750000</v>
      </c>
    </row>
    <row r="11">
      <c r="A11" s="9" t="inlineStr">
        <is>
          <t xml:space="preserve">Ago</t>
        </is>
      </c>
      <c r="B11" s="6">
        <v>14100000</v>
      </c>
      <c r="C11" s="6">
        <v>6700000</v>
      </c>
      <c r="D11" s="6">
        <v>4700000</v>
      </c>
      <c r="E11" s="11">
        <v>1960</v>
      </c>
      <c r="F11" s="11">
        <v>250</v>
      </c>
      <c r="G11" s="6">
        <v>1900000</v>
      </c>
    </row>
    <row r="12">
      <c r="A12" s="9" t="inlineStr">
        <is>
          <t xml:space="preserve">Sep</t>
        </is>
      </c>
      <c r="B12" s="6">
        <v>14600000</v>
      </c>
      <c r="C12" s="6">
        <v>6900000</v>
      </c>
      <c r="D12" s="6">
        <v>4800000</v>
      </c>
      <c r="E12" s="11">
        <v>2010</v>
      </c>
      <c r="F12" s="11">
        <v>260</v>
      </c>
      <c r="G12" s="6">
        <v>2000000</v>
      </c>
    </row>
    <row r="13">
      <c r="A13" s="9" t="inlineStr">
        <is>
          <t xml:space="preserve">Oct</t>
        </is>
      </c>
      <c r="B13" s="6"/>
      <c r="C13" s="6"/>
      <c r="D13" s="6"/>
      <c r="E13" s="11"/>
      <c r="F13" s="11"/>
      <c r="G13" s="6"/>
    </row>
    <row r="14">
      <c r="A14" s="9" t="inlineStr">
        <is>
          <t xml:space="preserve">Nov</t>
        </is>
      </c>
      <c r="B14" s="6"/>
      <c r="C14" s="6"/>
      <c r="D14" s="6"/>
      <c r="E14" s="11"/>
      <c r="F14" s="11"/>
      <c r="G14" s="6"/>
    </row>
    <row r="15">
      <c r="A15" s="9" t="inlineStr">
        <is>
          <t xml:space="preserve">Dic</t>
        </is>
      </c>
      <c r="B15" s="6"/>
      <c r="C15" s="6"/>
      <c r="D15" s="6"/>
      <c r="E15" s="11"/>
      <c r="F15" s="11"/>
      <c r="G1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>
      <pane xSplit="1" ySplit="3" topLeftCell="B4" activePane="bottomRight" state="frozen"/>
    </sheetView>
  </sheetViews>
  <sheetFormatPr defaultRowHeight="15"/>
  <cols>
    <col min="1" max="1" width="12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7" t="inlineStr">
        <is>
          <t xml:space="preserve">Indicadores por mes</t>
        </is>
      </c>
    </row>
    <row r="3" ht="32" customHeight="1">
      <c r="A3" s="1" t="inlineStr">
        <is>
          <t xml:space="preserve">Mes</t>
        </is>
      </c>
      <c r="B3" s="1" t="inlineStr">
        <is>
          <t xml:space="preserve">Margen bruto</t>
        </is>
      </c>
      <c r="C3" s="1" t="inlineStr">
        <is>
          <t xml:space="preserve">Resultado operativo</t>
        </is>
      </c>
      <c r="D3" s="1" t="inlineStr">
        <is>
          <t xml:space="preserve">Ticket promedio ($)</t>
        </is>
      </c>
      <c r="E3" s="1" t="inlineStr">
        <is>
          <t xml:space="preserve">Costo por cliente nuevo ($)</t>
        </is>
      </c>
      <c r="F3" s="1" t="inlineStr">
        <is>
          <t xml:space="preserve">Crecimiento de ventas</t>
        </is>
      </c>
    </row>
    <row r="4">
      <c r="A4" s="9" t="inlineStr">
        <is>
          <t xml:space="preserve">Ene</t>
        </is>
      </c>
      <c r="B4" s="4">
        <f>IF(Datos!B4="","",(Datos!B4-Datos!C4)/Datos!B4)</f>
        <v>0.5083333333333333</v>
      </c>
      <c r="C4" s="4">
        <f>IF(Datos!B4="","",(Datos!B4-Datos!C4-Datos!D4)/Datos!B4)</f>
        <v>0.15833333333333333</v>
      </c>
      <c r="D4" s="3">
        <f>IF(Datos!B4="","",Datos!B4/Datos!E4)</f>
        <v>7058.823529411765</v>
      </c>
      <c r="E4" s="3">
        <f>IF(Datos!B4="","",Datos!G4/Datos!F4)</f>
        <v>7142.857142857143</v>
      </c>
      <c r="F4" s="9"/>
    </row>
    <row r="5">
      <c r="A5" s="9" t="inlineStr">
        <is>
          <t xml:space="preserve">Feb</t>
        </is>
      </c>
      <c r="B5" s="4">
        <f>IF(Datos!B5="","",(Datos!B5-Datos!C5)/Datos!B5)</f>
        <v>0.5169491525423728</v>
      </c>
      <c r="C5" s="4">
        <f>IF(Datos!B5="","",(Datos!B5-Datos!C5-Datos!D5)/Datos!B5)</f>
        <v>0.15677966101694915</v>
      </c>
      <c r="D5" s="3">
        <f>IF(Datos!B5="","",Datos!B5/Datos!E5)</f>
        <v>7151.515151515152</v>
      </c>
      <c r="E5" s="3">
        <f>IF(Datos!B5="","",Datos!G5/Datos!F5)</f>
        <v>7631.578947368421</v>
      </c>
      <c r="F5" s="4">
        <f>IF(Datos!B5="","",(Datos!B5-Datos!B4)/Datos!B4)</f>
        <v>-0.016666666666666666</v>
      </c>
    </row>
    <row r="6">
      <c r="A6" s="9" t="inlineStr">
        <is>
          <t xml:space="preserve">Mar</t>
        </is>
      </c>
      <c r="B6" s="4">
        <f>IF(Datos!B6="","",(Datos!B6-Datos!C6)/Datos!B6)</f>
        <v>0.5238095238095238</v>
      </c>
      <c r="C6" s="4">
        <f>IF(Datos!B6="","",(Datos!B6-Datos!C6-Datos!D6)/Datos!B6)</f>
        <v>0.18253968253968253</v>
      </c>
      <c r="D6" s="3">
        <f>IF(Datos!B6="","",Datos!B6/Datos!E6)</f>
        <v>7000</v>
      </c>
      <c r="E6" s="3">
        <f>IF(Datos!B6="","",Datos!G6/Datos!F6)</f>
        <v>7083.333333333333</v>
      </c>
      <c r="F6" s="4">
        <f>IF(Datos!B6="","",(Datos!B6-Datos!B5)/Datos!B5)</f>
        <v>0.06779661016949153</v>
      </c>
    </row>
    <row r="7">
      <c r="A7" s="9" t="inlineStr">
        <is>
          <t xml:space="preserve">Abr</t>
        </is>
      </c>
      <c r="B7" s="4">
        <f>IF(Datos!B7="","",(Datos!B7-Datos!C7)/Datos!B7)</f>
        <v>0.5232558139534884</v>
      </c>
      <c r="C7" s="4">
        <f>IF(Datos!B7="","",(Datos!B7-Datos!C7-Datos!D7)/Datos!B7)</f>
        <v>0.1821705426356589</v>
      </c>
      <c r="D7" s="3">
        <f>IF(Datos!B7="","",Datos!B7/Datos!E7)</f>
        <v>7127.07182320442</v>
      </c>
      <c r="E7" s="3">
        <f>IF(Datos!B7="","",Datos!G7/Datos!F7)</f>
        <v>7804.878048780488</v>
      </c>
      <c r="F7" s="4">
        <f>IF(Datos!B7="","",(Datos!B7-Datos!B6)/Datos!B6)</f>
        <v>0.023809523809523808</v>
      </c>
    </row>
    <row r="8">
      <c r="A8" s="9" t="inlineStr">
        <is>
          <t xml:space="preserve">May</t>
        </is>
      </c>
      <c r="B8" s="4">
        <f>IF(Datos!B8="","",(Datos!B8-Datos!C8)/Datos!B8)</f>
        <v>0.5267175572519084</v>
      </c>
      <c r="C8" s="4">
        <f>IF(Datos!B8="","",(Datos!B8-Datos!C8-Datos!D8)/Datos!B8)</f>
        <v>0.18702290076335878</v>
      </c>
      <c r="D8" s="3">
        <f>IF(Datos!B8="","",Datos!B8/Datos!E8)</f>
        <v>7119.565217391304</v>
      </c>
      <c r="E8" s="3">
        <f>IF(Datos!B8="","",Datos!G8/Datos!F8)</f>
        <v>8157.894736842105</v>
      </c>
      <c r="F8" s="4">
        <f>IF(Datos!B8="","",(Datos!B8-Datos!B7)/Datos!B7)</f>
        <v>0.015503875968992248</v>
      </c>
    </row>
    <row r="9">
      <c r="A9" s="9" t="inlineStr">
        <is>
          <t xml:space="preserve">Jun</t>
        </is>
      </c>
      <c r="B9" s="4">
        <f>IF(Datos!B9="","",(Datos!B9-Datos!C9)/Datos!B9)</f>
        <v>0.5220588235294118</v>
      </c>
      <c r="C9" s="4">
        <f>IF(Datos!B9="","",(Datos!B9-Datos!C9-Datos!D9)/Datos!B9)</f>
        <v>0.18382352941176472</v>
      </c>
      <c r="D9" s="3">
        <f>IF(Datos!B9="","",Datos!B9/Datos!E9)</f>
        <v>7157.894736842105</v>
      </c>
      <c r="E9" s="3">
        <f>IF(Datos!B9="","",Datos!G9/Datos!F9)</f>
        <v>7826.086956521739</v>
      </c>
      <c r="F9" s="4">
        <f>IF(Datos!B9="","",(Datos!B9-Datos!B8)/Datos!B8)</f>
        <v>0.03816793893129771</v>
      </c>
    </row>
    <row r="10">
      <c r="A10" s="9" t="inlineStr">
        <is>
          <t xml:space="preserve">Jul</t>
        </is>
      </c>
      <c r="B10" s="4">
        <f>IF(Datos!B10="","",(Datos!B10-Datos!C10)/Datos!B10)</f>
        <v>0.5186567164179104</v>
      </c>
      <c r="C10" s="4">
        <f>IF(Datos!B10="","",(Datos!B10-Datos!C10-Datos!D10)/Datos!B10)</f>
        <v>0.17164179104477612</v>
      </c>
      <c r="D10" s="3">
        <f>IF(Datos!B10="","",Datos!B10/Datos!E10)</f>
        <v>7089.94708994709</v>
      </c>
      <c r="E10" s="3">
        <f>IF(Datos!B10="","",Datos!G10/Datos!F10)</f>
        <v>10000</v>
      </c>
      <c r="F10" s="4">
        <f>IF(Datos!B10="","",(Datos!B10-Datos!B9)/Datos!B9)</f>
        <v>-0.014705882352941176</v>
      </c>
    </row>
    <row r="11">
      <c r="A11" s="9" t="inlineStr">
        <is>
          <t xml:space="preserve">Ago</t>
        </is>
      </c>
      <c r="B11" s="4">
        <f>IF(Datos!B11="","",(Datos!B11-Datos!C11)/Datos!B11)</f>
        <v>0.524822695035461</v>
      </c>
      <c r="C11" s="4">
        <f>IF(Datos!B11="","",(Datos!B11-Datos!C11-Datos!D11)/Datos!B11)</f>
        <v>0.19148936170212766</v>
      </c>
      <c r="D11" s="3">
        <f>IF(Datos!B11="","",Datos!B11/Datos!E11)</f>
        <v>7193.877551020408</v>
      </c>
      <c r="E11" s="3">
        <f>IF(Datos!B11="","",Datos!G11/Datos!F11)</f>
        <v>7600</v>
      </c>
      <c r="F11" s="4">
        <f>IF(Datos!B11="","",(Datos!B11-Datos!B10)/Datos!B10)</f>
        <v>0.05223880597014925</v>
      </c>
    </row>
    <row r="12">
      <c r="A12" s="9" t="inlineStr">
        <is>
          <t xml:space="preserve">Sep</t>
        </is>
      </c>
      <c r="B12" s="4">
        <f>IF(Datos!B12="","",(Datos!B12-Datos!C12)/Datos!B12)</f>
        <v>0.5273972602739726</v>
      </c>
      <c r="C12" s="4">
        <f>IF(Datos!B12="","",(Datos!B12-Datos!C12-Datos!D12)/Datos!B12)</f>
        <v>0.19863013698630136</v>
      </c>
      <c r="D12" s="3">
        <f>IF(Datos!B12="","",Datos!B12/Datos!E12)</f>
        <v>7263.681592039801</v>
      </c>
      <c r="E12" s="3">
        <f>IF(Datos!B12="","",Datos!G12/Datos!F12)</f>
        <v>7692.307692307692</v>
      </c>
      <c r="F12" s="4">
        <f>IF(Datos!B12="","",(Datos!B12-Datos!B11)/Datos!B11)</f>
        <v>0.03546099290780142</v>
      </c>
    </row>
    <row r="13">
      <c r="A13" s="9" t="inlineStr">
        <is>
          <t xml:space="preserve">Oct</t>
        </is>
      </c>
      <c r="B13" s="4" t="str">
        <f>IF(Datos!B13="","",(Datos!B13-Datos!C13)/Datos!B13)</f>
        <v/>
      </c>
      <c r="C13" s="4" t="str">
        <f>IF(Datos!B13="","",(Datos!B13-Datos!C13-Datos!D13)/Datos!B13)</f>
        <v/>
      </c>
      <c r="D13" s="3" t="str">
        <f>IF(Datos!B13="","",Datos!B13/Datos!E13)</f>
        <v/>
      </c>
      <c r="E13" s="3" t="str">
        <f>IF(Datos!B13="","",Datos!G13/Datos!F13)</f>
        <v/>
      </c>
      <c r="F13" s="4" t="str">
        <f>IF(Datos!B13="","",(Datos!B13-Datos!B12)/Datos!B12)</f>
        <v/>
      </c>
    </row>
    <row r="14">
      <c r="A14" s="9" t="inlineStr">
        <is>
          <t xml:space="preserve">Nov</t>
        </is>
      </c>
      <c r="B14" s="4" t="str">
        <f>IF(Datos!B14="","",(Datos!B14-Datos!C14)/Datos!B14)</f>
        <v/>
      </c>
      <c r="C14" s="4" t="str">
        <f>IF(Datos!B14="","",(Datos!B14-Datos!C14-Datos!D14)/Datos!B14)</f>
        <v/>
      </c>
      <c r="D14" s="3" t="str">
        <f>IF(Datos!B14="","",Datos!B14/Datos!E14)</f>
        <v/>
      </c>
      <c r="E14" s="3" t="str">
        <f>IF(Datos!B14="","",Datos!G14/Datos!F14)</f>
        <v/>
      </c>
      <c r="F14" s="4" t="str">
        <f>IF(Datos!B14="","",(Datos!B14-Datos!B13)/Datos!B13)</f>
        <v/>
      </c>
    </row>
    <row r="15">
      <c r="A15" s="9" t="inlineStr">
        <is>
          <t xml:space="preserve">Dic</t>
        </is>
      </c>
      <c r="B15" s="4" t="str">
        <f>IF(Datos!B15="","",(Datos!B15-Datos!C15)/Datos!B15)</f>
        <v/>
      </c>
      <c r="C15" s="4" t="str">
        <f>IF(Datos!B15="","",(Datos!B15-Datos!C15-Datos!D15)/Datos!B15)</f>
        <v/>
      </c>
      <c r="D15" s="3" t="str">
        <f>IF(Datos!B15="","",Datos!B15/Datos!E15)</f>
        <v/>
      </c>
      <c r="E15" s="3" t="str">
        <f>IF(Datos!B15="","",Datos!G15/Datos!F15)</f>
        <v/>
      </c>
      <c r="F15" s="4" t="str">
        <f>IF(Datos!B15="","",(Datos!B15-Datos!B14)/Datos!B14)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6" customWidth="1"/>
    <col min="2" max="2" width="18" customWidth="1"/>
    <col min="3" max="3" width="18" customWidth="1"/>
    <col min="4" max="4" width="18" customWidth="1"/>
  </cols>
  <sheetData>
    <row r="1">
      <c r="A1" s="7" t="inlineStr">
        <is>
          <t xml:space="preserve">Tablero del período</t>
        </is>
      </c>
    </row>
    <row r="3">
      <c r="A3" s="1" t="inlineStr">
        <is>
          <t xml:space="preserve">Indicador</t>
        </is>
      </c>
      <c r="B3" s="1" t="inlineStr">
        <is>
          <t xml:space="preserve">Promedio</t>
        </is>
      </c>
      <c r="C3" s="1" t="inlineStr">
        <is>
          <t xml:space="preserve">Meta</t>
        </is>
      </c>
      <c r="D3" s="1" t="inlineStr">
        <is>
          <t xml:space="preserve">Estado</t>
        </is>
      </c>
    </row>
    <row r="4">
      <c r="A4" s="9" t="inlineStr">
        <is>
          <t xml:space="preserve">Margen bruto</t>
        </is>
      </c>
      <c r="B4" s="4">
        <f>AVERAGE(KPIs!B4:B15)</f>
        <v>0.5213334306830425</v>
      </c>
      <c r="C4" s="4">
        <f>Metas!B3</f>
        <v>0.45</v>
      </c>
      <c r="D4" s="9" t="str">
        <f>IF(B4&gt;=C4,"En meta","Por debajo")</f>
        <v>En meta</v>
      </c>
    </row>
    <row r="5">
      <c r="A5" s="9" t="inlineStr">
        <is>
          <t xml:space="preserve">Resultado operativo</t>
        </is>
      </c>
      <c r="B5" s="4">
        <f>AVERAGE(KPIs!C4:C15)</f>
        <v>0.17915899327043916</v>
      </c>
      <c r="C5" s="4">
        <f>Metas!B4</f>
        <v>0.1</v>
      </c>
      <c r="D5" s="9" t="str">
        <f>IF(B5&gt;=C5,"En meta","Por debajo")</f>
        <v>En meta</v>
      </c>
    </row>
    <row r="6">
      <c r="A6" s="9" t="inlineStr">
        <is>
          <t xml:space="preserve">Ticket promedio ($)</t>
        </is>
      </c>
      <c r="B6" s="3">
        <f>AVERAGE(KPIs!D4:D15)</f>
        <v>7129.1529657080055</v>
      </c>
      <c r="C6" s="3">
        <f>Metas!B5</f>
        <v>8000</v>
      </c>
      <c r="D6" s="9" t="str">
        <f>IF(B6&gt;=C6,"En meta","Por debajo")</f>
        <v>Por debajo</v>
      </c>
    </row>
    <row r="7">
      <c r="A7" s="9" t="inlineStr">
        <is>
          <t xml:space="preserve">Costo por cliente nuevo ($)</t>
        </is>
      </c>
      <c r="B7" s="3">
        <f>AVERAGE(KPIs!E4:E15)</f>
        <v>7882.104095334546</v>
      </c>
      <c r="C7" s="3">
        <f>Metas!B6</f>
        <v>7000</v>
      </c>
      <c r="D7" s="9" t="str">
        <f>IF(B7&lt;=C7,"En meta","Por debajo")</f>
        <v>Por debajo</v>
      </c>
    </row>
    <row r="8">
      <c r="A8" s="9" t="inlineStr">
        <is>
          <t xml:space="preserve">Crecimiento de ventas</t>
        </is>
      </c>
      <c r="B8" s="4">
        <f>AVERAGE(KPIs!F4:F15)</f>
        <v>0.025200649842206012</v>
      </c>
      <c r="C8" s="4">
        <f>Metas!B7</f>
        <v>0.02</v>
      </c>
      <c r="D8" s="9" t="str">
        <f>IF(B8&gt;=C8,"En meta","Por debajo")</f>
        <v>En meta</v>
      </c>
    </row>
    <row r="10">
      <c r="A10" s="10" t="inlineStr">
        <is>
          <t xml:space="preserve">Para el costo por cliente nuevo, menos es mejor: estar por debajo de la meta es lo bueno.</t>
        </is>
      </c>
    </row>
  </sheetData>
  <mergeCells count="1">
    <mergeCell ref="A10:D10"/>
  </mergeCells>
  <conditionalFormatting sqref="D4:D8">
    <cfRule type="cellIs" dxfId="1" priority="1" operator="equal">
      <formula>"En meta"</formula>
    </cfRule>
  </conditionalFormatting>
  <conditionalFormatting sqref="D4:D8">
    <cfRule type="cellIs" dxfId="0" priority="2" operator="equal">
      <formula>"Por debajo"</formula>
    </cfRule>
  </conditionalFormatting>
  <pageMargins left="0.7" right="0.7" top="0.75" bottom="0.75" header="0.3" footer="0.3"/>
</worksheet>
</file>